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8195" windowHeight="13350" activeTab="2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5725"/>
</workbook>
</file>

<file path=xl/calcChain.xml><?xml version="1.0" encoding="utf-8"?>
<calcChain xmlns="http://schemas.openxmlformats.org/spreadsheetml/2006/main">
  <c r="H4" i="1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3"/>
  <c r="E11" i="2"/>
  <c r="E4"/>
  <c r="E5"/>
  <c r="E6"/>
  <c r="E7"/>
  <c r="E8"/>
  <c r="E9"/>
  <c r="E10"/>
  <c r="E12"/>
  <c r="E13"/>
  <c r="E14"/>
  <c r="E15"/>
  <c r="E16"/>
  <c r="E17"/>
  <c r="E18"/>
  <c r="E19"/>
  <c r="E3"/>
  <c r="D19"/>
  <c r="D18"/>
  <c r="D17"/>
  <c r="D16"/>
  <c r="D15"/>
  <c r="D14"/>
  <c r="D13"/>
  <c r="D12"/>
  <c r="D11"/>
  <c r="D10"/>
  <c r="D9"/>
  <c r="D8"/>
  <c r="D7"/>
  <c r="D6"/>
  <c r="D5"/>
  <c r="D4"/>
  <c r="D3"/>
  <c r="G4" i="1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3"/>
</calcChain>
</file>

<file path=xl/sharedStrings.xml><?xml version="1.0" encoding="utf-8"?>
<sst xmlns="http://schemas.openxmlformats.org/spreadsheetml/2006/main" count="385" uniqueCount="164">
  <si>
    <t>POS.</t>
  </si>
  <si>
    <t>CODICE</t>
  </si>
  <si>
    <t>DESCRIPTION COMPONENTS</t>
  </si>
  <si>
    <t>Buzzer reverse motion and horn</t>
  </si>
  <si>
    <t>Hourmeter</t>
  </si>
  <si>
    <t>Winking light</t>
  </si>
  <si>
    <t>Temporary commutator brushes control</t>
  </si>
  <si>
    <t>Commutator squeegee</t>
  </si>
  <si>
    <t>Signal control batteries</t>
  </si>
  <si>
    <t>Commutator drive</t>
  </si>
  <si>
    <t>Automatic relay squeegee up</t>
  </si>
  <si>
    <t>Check card batteries</t>
  </si>
  <si>
    <t>Relay suction motor</t>
  </si>
  <si>
    <t>Push button horn</t>
  </si>
  <si>
    <t>Contact key ON/OFF general</t>
  </si>
  <si>
    <t>Microswitch water cock</t>
  </si>
  <si>
    <t>Remote control switch general</t>
  </si>
  <si>
    <t>Remote control switch brushes motor</t>
  </si>
  <si>
    <t>Remote control switch suction motor</t>
  </si>
  <si>
    <t>Check card control and commands</t>
  </si>
  <si>
    <t>17A</t>
  </si>
  <si>
    <t>Check card with restorable fuses RXE</t>
  </si>
  <si>
    <t>Pedal drive control</t>
  </si>
  <si>
    <t>18A</t>
  </si>
  <si>
    <t>Microswitch drive consent</t>
  </si>
  <si>
    <t>18B</t>
  </si>
  <si>
    <t>Microswitch brush consent</t>
  </si>
  <si>
    <t>18C</t>
  </si>
  <si>
    <t>Check card potentiometer</t>
  </si>
  <si>
    <t>Chopper card 36V/70A MOS</t>
  </si>
  <si>
    <t>Safety switch operator seat</t>
  </si>
  <si>
    <t>Connector male 80A</t>
  </si>
  <si>
    <t>Connector female 80A</t>
  </si>
  <si>
    <t>Batteries</t>
  </si>
  <si>
    <t>Terminal 10x2 geared motor</t>
  </si>
  <si>
    <t>Geared motor traction 450W</t>
  </si>
  <si>
    <t>Actuator brushes/sweeping base</t>
  </si>
  <si>
    <t>Stop brushes/sweeping base up</t>
  </si>
  <si>
    <t>Stop brushes/sweeping base down</t>
  </si>
  <si>
    <t>Brushes motor</t>
  </si>
  <si>
    <t>36B</t>
  </si>
  <si>
    <t>Sweeping motor</t>
  </si>
  <si>
    <t>Coil solenoid valve solution</t>
  </si>
  <si>
    <t>Pump 36V</t>
  </si>
  <si>
    <t>Suction motor 36V</t>
  </si>
  <si>
    <t>Geared motor squeegee</t>
  </si>
  <si>
    <t>Stop squeegee up</t>
  </si>
  <si>
    <t>Stop squeegee down</t>
  </si>
  <si>
    <t>F1</t>
  </si>
  <si>
    <t>Fuse RXE 185 brushes control</t>
  </si>
  <si>
    <t>F2</t>
  </si>
  <si>
    <t>Fuse RXE 185 suction control</t>
  </si>
  <si>
    <t>F3</t>
  </si>
  <si>
    <t>Fuse RXE 185 control pump solenoid valve</t>
  </si>
  <si>
    <t>F4</t>
  </si>
  <si>
    <t>Fuse RXE 185 general key - chopper -</t>
  </si>
  <si>
    <t>F5</t>
  </si>
  <si>
    <t>Fuse RXE 375 actuator brushes base</t>
  </si>
  <si>
    <t>F6</t>
  </si>
  <si>
    <t>Fuse RXE 375 actuator squeegee</t>
  </si>
  <si>
    <t>F7</t>
  </si>
  <si>
    <t>Fuse RXE 185 squeegee automatic + check card batteries</t>
  </si>
  <si>
    <t>F8</t>
  </si>
  <si>
    <t>Fuse RXE 185 pump solenoid valve</t>
  </si>
  <si>
    <t>F9</t>
  </si>
  <si>
    <t>Fuse RXE 185 horn</t>
  </si>
  <si>
    <t>F10</t>
  </si>
  <si>
    <t>Fuse protected 160A general batteries</t>
  </si>
  <si>
    <t>F11</t>
  </si>
  <si>
    <t>Fuse protected 80A brushes motor</t>
  </si>
  <si>
    <t>F12</t>
  </si>
  <si>
    <t>Fuse protected 80A chopper</t>
  </si>
  <si>
    <t>F13</t>
  </si>
  <si>
    <t>Fuse protected 35A suction motor</t>
  </si>
  <si>
    <t>F14</t>
  </si>
  <si>
    <t>Fuse 40A sweeping base</t>
  </si>
  <si>
    <t>RL1</t>
  </si>
  <si>
    <t>Relay pump/solenoid valve</t>
  </si>
  <si>
    <t>RL2</t>
  </si>
  <si>
    <t>Relay squeegee up</t>
  </si>
  <si>
    <t>RL3</t>
  </si>
  <si>
    <t>Relay squeegee down</t>
  </si>
  <si>
    <t>RL4</t>
  </si>
  <si>
    <t>Relay brushes/sweeping base up</t>
  </si>
  <si>
    <t>RL5</t>
  </si>
  <si>
    <t>Relay brushes/sweeping base down</t>
  </si>
  <si>
    <t>E83177</t>
  </si>
  <si>
    <t>Horn 24 VDC</t>
  </si>
  <si>
    <t>E83495</t>
  </si>
  <si>
    <t>Hour Meter</t>
  </si>
  <si>
    <t>E82345</t>
  </si>
  <si>
    <t>Winking light assembly</t>
  </si>
  <si>
    <t>E83546</t>
  </si>
  <si>
    <t>Switch</t>
  </si>
  <si>
    <t>E82797</t>
  </si>
  <si>
    <t>Switch, Rider Sweeper</t>
  </si>
  <si>
    <t>E83175</t>
  </si>
  <si>
    <t>battery level display</t>
  </si>
  <si>
    <t>E83159</t>
  </si>
  <si>
    <t>Relay 24VDC 20A</t>
  </si>
  <si>
    <t>E83157</t>
  </si>
  <si>
    <t>battery indicator card</t>
  </si>
  <si>
    <t>E88145</t>
  </si>
  <si>
    <t>Momentary Switch</t>
  </si>
  <si>
    <t>E83173</t>
  </si>
  <si>
    <t>Contact, Key Switch</t>
  </si>
  <si>
    <t>E83164</t>
  </si>
  <si>
    <t>Micro Switch</t>
  </si>
  <si>
    <t>E83503</t>
  </si>
  <si>
    <t>Main relay  CRS/DRS</t>
  </si>
  <si>
    <t>E83156</t>
  </si>
  <si>
    <t>controller card</t>
  </si>
  <si>
    <t>E83161</t>
  </si>
  <si>
    <t>Current Limiter Board</t>
  </si>
  <si>
    <t>E83486</t>
  </si>
  <si>
    <t>Accelerator control box</t>
  </si>
  <si>
    <t>E82270</t>
  </si>
  <si>
    <t/>
  </si>
  <si>
    <t>E83158</t>
  </si>
  <si>
    <t>Chopper card</t>
  </si>
  <si>
    <t>E83165</t>
  </si>
  <si>
    <t>Safety Switch</t>
  </si>
  <si>
    <t>E83253</t>
  </si>
  <si>
    <t>Male connector lug   (Fr.)</t>
  </si>
  <si>
    <t>E83254</t>
  </si>
  <si>
    <t>Female connector lug (Fr.)</t>
  </si>
  <si>
    <t>E82567</t>
  </si>
  <si>
    <t>Terminal Block</t>
  </si>
  <si>
    <t>E83283</t>
  </si>
  <si>
    <t>Geared Traction Motor</t>
  </si>
  <si>
    <t>E82501</t>
  </si>
  <si>
    <t>Actuator</t>
  </si>
  <si>
    <t>E82268</t>
  </si>
  <si>
    <t>Microswitch</t>
  </si>
  <si>
    <t>E83627</t>
  </si>
  <si>
    <t>Brush drive motor 36v  DRS</t>
  </si>
  <si>
    <t>E83285</t>
  </si>
  <si>
    <t>motor CSR28</t>
  </si>
  <si>
    <t>E83121</t>
  </si>
  <si>
    <t>Solution supply solenoid valve  C/DRS</t>
  </si>
  <si>
    <t>E83120</t>
  </si>
  <si>
    <t>36v pump, solution supply</t>
  </si>
  <si>
    <t>E82631</t>
  </si>
  <si>
    <t>Motor, Vacuum 36v 720w 2-Stage</t>
  </si>
  <si>
    <t>E83183</t>
  </si>
  <si>
    <t>Geared motor</t>
  </si>
  <si>
    <t>E83163</t>
  </si>
  <si>
    <t>squeegee lift microswitch, 15 amp</t>
  </si>
  <si>
    <t>E83910</t>
  </si>
  <si>
    <t>Current Limiter</t>
  </si>
  <si>
    <t>E82432</t>
  </si>
  <si>
    <t>E83171</t>
  </si>
  <si>
    <t>fuse,  160 amp</t>
  </si>
  <si>
    <t>E83170</t>
  </si>
  <si>
    <t>Fuse, 80 Amp</t>
  </si>
  <si>
    <t>E83169</t>
  </si>
  <si>
    <t>fuse,  35 amp</t>
  </si>
  <si>
    <t>E81734</t>
  </si>
  <si>
    <t>Fuse,  40 amp, Rider Scrubber</t>
  </si>
  <si>
    <t>E83160</t>
  </si>
  <si>
    <t>Relay 24VDC 30A</t>
  </si>
  <si>
    <t>ITEM</t>
  </si>
  <si>
    <t>SKU</t>
  </si>
  <si>
    <t>Description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</si>
</sst>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color rgb="FF000000"/>
      <name val="Verdana"/>
      <family val="2"/>
    </font>
    <font>
      <sz val="8"/>
      <color rgb="FF000000"/>
      <name val="Verdana Bold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2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0" fontId="3" fillId="0" borderId="0" xfId="0" applyFont="1"/>
    <xf numFmtId="0" fontId="1" fillId="0" borderId="0" xfId="0" applyNumberFormat="1" applyFont="1"/>
    <xf numFmtId="1" fontId="0" fillId="0" borderId="0" xfId="0" applyNumberFormat="1"/>
    <xf numFmtId="1" fontId="2" fillId="0" borderId="0" xfId="0" applyNumberFormat="1" applyFont="1"/>
    <xf numFmtId="49" fontId="2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0" fontId="5" fillId="0" borderId="1" xfId="0" applyNumberFormat="1" applyFont="1" applyBorder="1"/>
    <xf numFmtId="1" fontId="4" fillId="0" borderId="1" xfId="0" applyNumberFormat="1" applyFont="1" applyBorder="1" applyAlignment="1">
      <alignment horizontal="left" indent="1"/>
    </xf>
    <xf numFmtId="1" fontId="4" fillId="0" borderId="1" xfId="0" applyNumberFormat="1" applyFont="1" applyBorder="1" applyAlignment="1">
      <alignment horizontal="left" indent="3"/>
    </xf>
    <xf numFmtId="1" fontId="4" fillId="0" borderId="1" xfId="0" applyNumberFormat="1" applyFont="1" applyBorder="1" applyAlignment="1">
      <alignment horizontal="left" indent="4"/>
    </xf>
    <xf numFmtId="1" fontId="4" fillId="0" borderId="0" xfId="0" applyNumberFormat="1" applyFont="1" applyBorder="1"/>
    <xf numFmtId="1" fontId="5" fillId="0" borderId="0" xfId="0" applyNumberFormat="1" applyFont="1" applyBorder="1"/>
    <xf numFmtId="0" fontId="5" fillId="0" borderId="0" xfId="0" applyNumberFormat="1" applyFont="1" applyBorder="1"/>
    <xf numFmtId="1" fontId="0" fillId="0" borderId="0" xfId="0" applyNumberFormat="1" applyFont="1" applyBorder="1"/>
    <xf numFmtId="49" fontId="5" fillId="0" borderId="2" xfId="0" applyNumberFormat="1" applyFont="1" applyBorder="1" applyAlignment="1">
      <alignment horizontal="center"/>
    </xf>
    <xf numFmtId="1" fontId="5" fillId="0" borderId="2" xfId="0" applyNumberFormat="1" applyFont="1" applyBorder="1"/>
    <xf numFmtId="0" fontId="0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64"/>
  <sheetViews>
    <sheetView workbookViewId="0">
      <selection sqref="A1:E64"/>
    </sheetView>
  </sheetViews>
  <sheetFormatPr defaultRowHeight="15"/>
  <cols>
    <col min="2" max="2" width="13.42578125" style="13" customWidth="1"/>
    <col min="3" max="3" width="14.28515625" style="8" bestFit="1" customWidth="1"/>
    <col min="4" max="4" width="10.42578125" style="8" customWidth="1"/>
    <col min="5" max="5" width="29.140625" style="8" customWidth="1"/>
    <col min="6" max="6" width="41.42578125" style="4" customWidth="1"/>
    <col min="7" max="7" width="10.5703125" customWidth="1"/>
    <col min="8" max="8" width="28.7109375" customWidth="1"/>
    <col min="9" max="9" width="22.42578125" customWidth="1"/>
  </cols>
  <sheetData>
    <row r="2" spans="2:8">
      <c r="B2" s="10" t="s">
        <v>0</v>
      </c>
      <c r="C2" s="9" t="s">
        <v>1</v>
      </c>
      <c r="D2" s="9"/>
      <c r="E2" s="9"/>
      <c r="F2" s="5" t="s">
        <v>2</v>
      </c>
    </row>
    <row r="3" spans="2:8">
      <c r="B3" s="11">
        <v>1</v>
      </c>
      <c r="C3" s="2">
        <v>409789</v>
      </c>
      <c r="D3" s="2" t="s">
        <v>86</v>
      </c>
      <c r="E3" s="2" t="s">
        <v>87</v>
      </c>
      <c r="F3" s="3" t="s">
        <v>3</v>
      </c>
      <c r="G3" s="6" t="str">
        <f>LEFT(IFERROR(VLOOKUP(TRIM(C3),[1]!Table_Query_from_BetcoViews[[AlternateID]:[MainSKU]],4,FALSE),C3),6)</f>
        <v>E83177</v>
      </c>
      <c r="H3" s="6" t="str">
        <f>IFERROR(VLOOKUP(TRIM(C3),[1]!Table_Query_from_BetcoViews[[AlternateID]:[ItemDescr2]],5,FALSE),F3)</f>
        <v>Horn 24 VDC</v>
      </c>
    </row>
    <row r="4" spans="2:8">
      <c r="B4" s="11">
        <v>2</v>
      </c>
      <c r="C4" s="2">
        <v>409772</v>
      </c>
      <c r="D4" s="2" t="s">
        <v>88</v>
      </c>
      <c r="E4" s="2" t="s">
        <v>89</v>
      </c>
      <c r="F4" s="3" t="s">
        <v>4</v>
      </c>
      <c r="G4" s="6" t="str">
        <f>LEFT(IFERROR(VLOOKUP(TRIM(C4),[1]!Table_Query_from_BetcoViews[[AlternateID]:[MainSKU]],4,FALSE),C4),6)</f>
        <v>E83495</v>
      </c>
      <c r="H4" s="6" t="str">
        <f>IFERROR(VLOOKUP(TRIM(C4),[1]!Table_Query_from_BetcoViews[[AlternateID]:[ItemDescr2]],5,FALSE),F4)</f>
        <v>Hour Meter</v>
      </c>
    </row>
    <row r="5" spans="2:8">
      <c r="B5" s="11">
        <v>3</v>
      </c>
      <c r="C5" s="2">
        <v>409796</v>
      </c>
      <c r="D5" s="2" t="s">
        <v>90</v>
      </c>
      <c r="E5" s="2" t="s">
        <v>91</v>
      </c>
      <c r="F5" s="3" t="s">
        <v>5</v>
      </c>
      <c r="G5" s="6" t="str">
        <f>LEFT(IFERROR(VLOOKUP(TRIM(C5),[1]!Table_Query_from_BetcoViews[[AlternateID]:[MainSKU]],4,FALSE),C5),6)</f>
        <v>E82345</v>
      </c>
      <c r="H5" s="6" t="str">
        <f>IFERROR(VLOOKUP(TRIM(C5),[1]!Table_Query_from_BetcoViews[[AlternateID]:[ItemDescr2]],5,FALSE),F5)</f>
        <v>Winking light assembly</v>
      </c>
    </row>
    <row r="6" spans="2:8">
      <c r="B6" s="11">
        <v>4</v>
      </c>
      <c r="C6" s="2">
        <v>409476</v>
      </c>
      <c r="D6" s="2" t="s">
        <v>92</v>
      </c>
      <c r="E6" s="2" t="s">
        <v>93</v>
      </c>
      <c r="F6" s="3" t="s">
        <v>6</v>
      </c>
      <c r="G6" s="6" t="str">
        <f>LEFT(IFERROR(VLOOKUP(TRIM(C6),[1]!Table_Query_from_BetcoViews[[AlternateID]:[MainSKU]],4,FALSE),C6),6)</f>
        <v>E83546</v>
      </c>
      <c r="H6" s="6" t="str">
        <f>IFERROR(VLOOKUP(TRIM(C6),[1]!Table_Query_from_BetcoViews[[AlternateID]:[ItemDescr2]],5,FALSE),F6)</f>
        <v>Switch</v>
      </c>
    </row>
    <row r="7" spans="2:8">
      <c r="B7" s="11">
        <v>5</v>
      </c>
      <c r="C7" s="2">
        <v>415992</v>
      </c>
      <c r="D7" s="2" t="s">
        <v>94</v>
      </c>
      <c r="E7" s="2" t="s">
        <v>95</v>
      </c>
      <c r="F7" s="3" t="s">
        <v>7</v>
      </c>
      <c r="G7" s="6" t="str">
        <f>LEFT(IFERROR(VLOOKUP(TRIM(C7),[1]!Table_Query_from_BetcoViews[[AlternateID]:[MainSKU]],4,FALSE),C7),6)</f>
        <v>E82797</v>
      </c>
      <c r="H7" s="6" t="str">
        <f>IFERROR(VLOOKUP(TRIM(C7),[1]!Table_Query_from_BetcoViews[[AlternateID]:[ItemDescr2]],5,FALSE),F7)</f>
        <v>Switch, Rider Sweeper</v>
      </c>
    </row>
    <row r="8" spans="2:8">
      <c r="B8" s="11">
        <v>6</v>
      </c>
      <c r="C8" s="2">
        <v>409546</v>
      </c>
      <c r="D8" s="2" t="s">
        <v>96</v>
      </c>
      <c r="E8" s="2" t="s">
        <v>97</v>
      </c>
      <c r="F8" s="3" t="s">
        <v>8</v>
      </c>
      <c r="G8" s="6" t="str">
        <f>LEFT(IFERROR(VLOOKUP(TRIM(C8),[1]!Table_Query_from_BetcoViews[[AlternateID]:[MainSKU]],4,FALSE),C8),6)</f>
        <v>E83175</v>
      </c>
      <c r="H8" s="6" t="str">
        <f>IFERROR(VLOOKUP(TRIM(C8),[1]!Table_Query_from_BetcoViews[[AlternateID]:[ItemDescr2]],5,FALSE),F8)</f>
        <v>battery level display</v>
      </c>
    </row>
    <row r="9" spans="2:8">
      <c r="B9" s="11">
        <v>7</v>
      </c>
      <c r="C9" s="2">
        <v>415992</v>
      </c>
      <c r="D9" s="2" t="s">
        <v>94</v>
      </c>
      <c r="E9" s="2" t="s">
        <v>95</v>
      </c>
      <c r="F9" s="3" t="s">
        <v>9</v>
      </c>
      <c r="G9" s="6" t="str">
        <f>LEFT(IFERROR(VLOOKUP(TRIM(C9),[1]!Table_Query_from_BetcoViews[[AlternateID]:[MainSKU]],4,FALSE),C9),6)</f>
        <v>E82797</v>
      </c>
      <c r="H9" s="6" t="str">
        <f>IFERROR(VLOOKUP(TRIM(C9),[1]!Table_Query_from_BetcoViews[[AlternateID]:[ItemDescr2]],5,FALSE),F9)</f>
        <v>Switch, Rider Sweeper</v>
      </c>
    </row>
    <row r="10" spans="2:8">
      <c r="B10" s="11">
        <v>8</v>
      </c>
      <c r="C10" s="2">
        <v>407581</v>
      </c>
      <c r="D10" s="2" t="s">
        <v>98</v>
      </c>
      <c r="E10" s="2" t="s">
        <v>99</v>
      </c>
      <c r="F10" s="3" t="s">
        <v>10</v>
      </c>
      <c r="G10" s="6" t="str">
        <f>LEFT(IFERROR(VLOOKUP(TRIM(C10),[1]!Table_Query_from_BetcoViews[[AlternateID]:[MainSKU]],4,FALSE),C10),6)</f>
        <v>E83159</v>
      </c>
      <c r="H10" s="6" t="str">
        <f>IFERROR(VLOOKUP(TRIM(C10),[1]!Table_Query_from_BetcoViews[[AlternateID]:[ItemDescr2]],5,FALSE),F10)</f>
        <v>Relay 24VDC 20A</v>
      </c>
    </row>
    <row r="11" spans="2:8">
      <c r="B11" s="11">
        <v>9</v>
      </c>
      <c r="C11" s="2">
        <v>406367</v>
      </c>
      <c r="D11" s="2" t="s">
        <v>100</v>
      </c>
      <c r="E11" s="2" t="s">
        <v>101</v>
      </c>
      <c r="F11" s="3" t="s">
        <v>11</v>
      </c>
      <c r="G11" s="6" t="str">
        <f>LEFT(IFERROR(VLOOKUP(TRIM(C11),[1]!Table_Query_from_BetcoViews[[AlternateID]:[MainSKU]],4,FALSE),C11),6)</f>
        <v>E83157</v>
      </c>
      <c r="H11" s="6" t="str">
        <f>IFERROR(VLOOKUP(TRIM(C11),[1]!Table_Query_from_BetcoViews[[AlternateID]:[ItemDescr2]],5,FALSE),F11)</f>
        <v>battery indicator card</v>
      </c>
    </row>
    <row r="12" spans="2:8">
      <c r="B12" s="11">
        <v>10</v>
      </c>
      <c r="C12" s="2">
        <v>407581</v>
      </c>
      <c r="D12" s="2" t="s">
        <v>98</v>
      </c>
      <c r="E12" s="2" t="s">
        <v>99</v>
      </c>
      <c r="F12" s="3" t="s">
        <v>12</v>
      </c>
      <c r="G12" s="6" t="str">
        <f>LEFT(IFERROR(VLOOKUP(TRIM(C12),[1]!Table_Query_from_BetcoViews[[AlternateID]:[MainSKU]],4,FALSE),C12),6)</f>
        <v>E83159</v>
      </c>
      <c r="H12" s="6" t="str">
        <f>IFERROR(VLOOKUP(TRIM(C12),[1]!Table_Query_from_BetcoViews[[AlternateID]:[ItemDescr2]],5,FALSE),F12)</f>
        <v>Relay 24VDC 20A</v>
      </c>
    </row>
    <row r="13" spans="2:8">
      <c r="B13" s="11">
        <v>11</v>
      </c>
      <c r="C13" s="7">
        <v>409782</v>
      </c>
      <c r="D13" s="7" t="s">
        <v>102</v>
      </c>
      <c r="E13" s="7" t="s">
        <v>103</v>
      </c>
      <c r="F13" s="3" t="s">
        <v>13</v>
      </c>
      <c r="G13" s="6" t="str">
        <f>LEFT(IFERROR(VLOOKUP(TRIM(C13),[1]!Table_Query_from_BetcoViews[[AlternateID]:[MainSKU]],4,FALSE),C13),6)</f>
        <v>E88145</v>
      </c>
      <c r="H13" s="6" t="str">
        <f>IFERROR(VLOOKUP(TRIM(C13),[1]!Table_Query_from_BetcoViews[[AlternateID]:[ItemDescr2]],5,FALSE),F13)</f>
        <v>Momentary Switch</v>
      </c>
    </row>
    <row r="14" spans="2:8">
      <c r="B14" s="11">
        <v>12</v>
      </c>
      <c r="C14" s="7">
        <v>409246</v>
      </c>
      <c r="D14" s="7" t="s">
        <v>104</v>
      </c>
      <c r="E14" s="7" t="s">
        <v>105</v>
      </c>
      <c r="F14" s="3" t="s">
        <v>14</v>
      </c>
      <c r="G14" s="6" t="str">
        <f>LEFT(IFERROR(VLOOKUP(TRIM(C14),[1]!Table_Query_from_BetcoViews[[AlternateID]:[MainSKU]],4,FALSE),C14),6)</f>
        <v>E83173</v>
      </c>
      <c r="H14" s="6" t="str">
        <f>IFERROR(VLOOKUP(TRIM(C14),[1]!Table_Query_from_BetcoViews[[AlternateID]:[ItemDescr2]],5,FALSE),F14)</f>
        <v>Contact, Key Switch</v>
      </c>
    </row>
    <row r="15" spans="2:8">
      <c r="B15" s="11">
        <v>13</v>
      </c>
      <c r="C15" s="2">
        <v>409498</v>
      </c>
      <c r="D15" s="2" t="s">
        <v>106</v>
      </c>
      <c r="E15" s="2" t="s">
        <v>107</v>
      </c>
      <c r="F15" s="3" t="s">
        <v>15</v>
      </c>
      <c r="G15" s="6" t="str">
        <f>LEFT(IFERROR(VLOOKUP(TRIM(C15),[1]!Table_Query_from_BetcoViews[[AlternateID]:[MainSKU]],4,FALSE),C15),6)</f>
        <v>E83164</v>
      </c>
      <c r="H15" s="6" t="str">
        <f>IFERROR(VLOOKUP(TRIM(C15),[1]!Table_Query_from_BetcoViews[[AlternateID]:[ItemDescr2]],5,FALSE),F15)</f>
        <v>Micro Switch</v>
      </c>
    </row>
    <row r="16" spans="2:8">
      <c r="B16" s="11">
        <v>14</v>
      </c>
      <c r="C16" s="2">
        <v>407587</v>
      </c>
      <c r="D16" s="2" t="s">
        <v>108</v>
      </c>
      <c r="E16" s="2" t="s">
        <v>109</v>
      </c>
      <c r="F16" s="3" t="s">
        <v>16</v>
      </c>
      <c r="G16" s="6" t="str">
        <f>LEFT(IFERROR(VLOOKUP(TRIM(C16),[1]!Table_Query_from_BetcoViews[[AlternateID]:[MainSKU]],4,FALSE),C16),6)</f>
        <v>E83503</v>
      </c>
      <c r="H16" s="6" t="str">
        <f>IFERROR(VLOOKUP(TRIM(C16),[1]!Table_Query_from_BetcoViews[[AlternateID]:[ItemDescr2]],5,FALSE),F16)</f>
        <v>Main relay  CRS/DRS</v>
      </c>
    </row>
    <row r="17" spans="2:8">
      <c r="B17" s="11">
        <v>15</v>
      </c>
      <c r="C17" s="2">
        <v>407587</v>
      </c>
      <c r="D17" s="2" t="s">
        <v>108</v>
      </c>
      <c r="E17" s="2" t="s">
        <v>109</v>
      </c>
      <c r="F17" s="3" t="s">
        <v>17</v>
      </c>
      <c r="G17" s="6" t="str">
        <f>LEFT(IFERROR(VLOOKUP(TRIM(C17),[1]!Table_Query_from_BetcoViews[[AlternateID]:[MainSKU]],4,FALSE),C17),6)</f>
        <v>E83503</v>
      </c>
      <c r="H17" s="6" t="str">
        <f>IFERROR(VLOOKUP(TRIM(C17),[1]!Table_Query_from_BetcoViews[[AlternateID]:[ItemDescr2]],5,FALSE),F17)</f>
        <v>Main relay  CRS/DRS</v>
      </c>
    </row>
    <row r="18" spans="2:8">
      <c r="B18" s="11">
        <v>16</v>
      </c>
      <c r="C18" s="2">
        <v>407587</v>
      </c>
      <c r="D18" s="2" t="s">
        <v>108</v>
      </c>
      <c r="E18" s="2" t="s">
        <v>109</v>
      </c>
      <c r="F18" s="3" t="s">
        <v>18</v>
      </c>
      <c r="G18" s="6" t="str">
        <f>LEFT(IFERROR(VLOOKUP(TRIM(C18),[1]!Table_Query_from_BetcoViews[[AlternateID]:[MainSKU]],4,FALSE),C18),6)</f>
        <v>E83503</v>
      </c>
      <c r="H18" s="6" t="str">
        <f>IFERROR(VLOOKUP(TRIM(C18),[1]!Table_Query_from_BetcoViews[[AlternateID]:[ItemDescr2]],5,FALSE),F18)</f>
        <v>Main relay  CRS/DRS</v>
      </c>
    </row>
    <row r="19" spans="2:8">
      <c r="B19" s="11">
        <v>17</v>
      </c>
      <c r="C19" s="2">
        <v>406265</v>
      </c>
      <c r="D19" s="2" t="s">
        <v>110</v>
      </c>
      <c r="E19" s="2" t="s">
        <v>111</v>
      </c>
      <c r="F19" s="3" t="s">
        <v>19</v>
      </c>
      <c r="G19" s="6" t="str">
        <f>LEFT(IFERROR(VLOOKUP(TRIM(C19),[1]!Table_Query_from_BetcoViews[[AlternateID]:[MainSKU]],4,FALSE),C19),6)</f>
        <v>E83156</v>
      </c>
      <c r="H19" s="6" t="str">
        <f>IFERROR(VLOOKUP(TRIM(C19),[1]!Table_Query_from_BetcoViews[[AlternateID]:[ItemDescr2]],5,FALSE),F19)</f>
        <v>controller card</v>
      </c>
    </row>
    <row r="20" spans="2:8">
      <c r="B20" s="12" t="s">
        <v>20</v>
      </c>
      <c r="C20" s="2">
        <v>406266</v>
      </c>
      <c r="D20" s="2" t="s">
        <v>112</v>
      </c>
      <c r="E20" s="2" t="s">
        <v>113</v>
      </c>
      <c r="F20" s="3" t="s">
        <v>21</v>
      </c>
      <c r="G20" s="6" t="str">
        <f>LEFT(IFERROR(VLOOKUP(TRIM(C20),[1]!Table_Query_from_BetcoViews[[AlternateID]:[MainSKU]],4,FALSE),C20),6)</f>
        <v>E83161</v>
      </c>
      <c r="H20" s="6" t="str">
        <f>IFERROR(VLOOKUP(TRIM(C20),[1]!Table_Query_from_BetcoViews[[AlternateID]:[ItemDescr2]],5,FALSE),F20)</f>
        <v>Current Limiter Board</v>
      </c>
    </row>
    <row r="21" spans="2:8">
      <c r="B21" s="11">
        <v>18</v>
      </c>
      <c r="C21" s="2">
        <v>410479</v>
      </c>
      <c r="D21" s="2" t="s">
        <v>114</v>
      </c>
      <c r="E21" s="2" t="s">
        <v>115</v>
      </c>
      <c r="F21" s="3" t="s">
        <v>22</v>
      </c>
      <c r="G21" s="6" t="str">
        <f>LEFT(IFERROR(VLOOKUP(TRIM(C21),[1]!Table_Query_from_BetcoViews[[AlternateID]:[MainSKU]],4,FALSE),C21),6)</f>
        <v>E83486</v>
      </c>
      <c r="H21" s="6" t="str">
        <f>IFERROR(VLOOKUP(TRIM(C21),[1]!Table_Query_from_BetcoViews[[AlternateID]:[ItemDescr2]],5,FALSE),F21)</f>
        <v>Accelerator control box</v>
      </c>
    </row>
    <row r="22" spans="2:8">
      <c r="B22" s="12" t="s">
        <v>23</v>
      </c>
      <c r="C22" s="2">
        <v>409491</v>
      </c>
      <c r="D22" s="2" t="s">
        <v>116</v>
      </c>
      <c r="E22" s="2" t="s">
        <v>107</v>
      </c>
      <c r="F22" s="3" t="s">
        <v>24</v>
      </c>
      <c r="G22" s="6" t="str">
        <f>LEFT(IFERROR(VLOOKUP(TRIM(C22),[1]!Table_Query_from_BetcoViews[[AlternateID]:[MainSKU]],4,FALSE),C22),6)</f>
        <v>E82270</v>
      </c>
      <c r="H22" s="6" t="str">
        <f>IFERROR(VLOOKUP(TRIM(C22),[1]!Table_Query_from_BetcoViews[[AlternateID]:[ItemDescr2]],5,FALSE),F22)</f>
        <v>Micro Switch</v>
      </c>
    </row>
    <row r="23" spans="2:8">
      <c r="B23" s="12" t="s">
        <v>25</v>
      </c>
      <c r="C23" s="2">
        <v>409491</v>
      </c>
      <c r="D23" s="2" t="s">
        <v>116</v>
      </c>
      <c r="E23" s="2" t="s">
        <v>107</v>
      </c>
      <c r="F23" s="3" t="s">
        <v>26</v>
      </c>
      <c r="G23" s="6" t="str">
        <f>LEFT(IFERROR(VLOOKUP(TRIM(C23),[1]!Table_Query_from_BetcoViews[[AlternateID]:[MainSKU]],4,FALSE),C23),6)</f>
        <v>E82270</v>
      </c>
      <c r="H23" s="6" t="str">
        <f>IFERROR(VLOOKUP(TRIM(C23),[1]!Table_Query_from_BetcoViews[[AlternateID]:[ItemDescr2]],5,FALSE),F23)</f>
        <v>Micro Switch</v>
      </c>
    </row>
    <row r="24" spans="2:8">
      <c r="B24" s="12" t="s">
        <v>27</v>
      </c>
      <c r="D24" s="8" t="s">
        <v>117</v>
      </c>
      <c r="E24" s="8" t="s">
        <v>28</v>
      </c>
      <c r="F24" s="3" t="s">
        <v>28</v>
      </c>
      <c r="G24" s="6" t="str">
        <f>LEFT(IFERROR(VLOOKUP(TRIM(C24),[1]!Table_Query_from_BetcoViews[[AlternateID]:[MainSKU]],4,FALSE),C24),6)</f>
        <v/>
      </c>
      <c r="H24" s="6" t="str">
        <f>IFERROR(VLOOKUP(TRIM(C24),[1]!Table_Query_from_BetcoViews[[AlternateID]:[ItemDescr2]],5,FALSE),F24)</f>
        <v>Check card potentiometer</v>
      </c>
    </row>
    <row r="25" spans="2:8">
      <c r="B25" s="11">
        <v>19</v>
      </c>
      <c r="C25" s="2">
        <v>406364</v>
      </c>
      <c r="D25" s="2" t="s">
        <v>118</v>
      </c>
      <c r="E25" s="2" t="s">
        <v>119</v>
      </c>
      <c r="F25" s="3" t="s">
        <v>29</v>
      </c>
      <c r="G25" s="6" t="str">
        <f>LEFT(IFERROR(VLOOKUP(TRIM(C25),[1]!Table_Query_from_BetcoViews[[AlternateID]:[MainSKU]],4,FALSE),C25),6)</f>
        <v>E83158</v>
      </c>
      <c r="H25" s="6" t="str">
        <f>IFERROR(VLOOKUP(TRIM(C25),[1]!Table_Query_from_BetcoViews[[AlternateID]:[ItemDescr2]],5,FALSE),F25)</f>
        <v>Chopper card</v>
      </c>
    </row>
    <row r="26" spans="2:8">
      <c r="B26" s="11">
        <v>24</v>
      </c>
      <c r="C26" s="2">
        <v>409503</v>
      </c>
      <c r="D26" s="2" t="s">
        <v>120</v>
      </c>
      <c r="E26" s="2" t="s">
        <v>121</v>
      </c>
      <c r="F26" s="3" t="s">
        <v>30</v>
      </c>
      <c r="G26" s="6" t="str">
        <f>LEFT(IFERROR(VLOOKUP(TRIM(C26),[1]!Table_Query_from_BetcoViews[[AlternateID]:[MainSKU]],4,FALSE),C26),6)</f>
        <v>E83165</v>
      </c>
      <c r="H26" s="6" t="str">
        <f>IFERROR(VLOOKUP(TRIM(C26),[1]!Table_Query_from_BetcoViews[[AlternateID]:[ItemDescr2]],5,FALSE),F26)</f>
        <v>Safety Switch</v>
      </c>
    </row>
    <row r="27" spans="2:8">
      <c r="B27" s="11">
        <v>25</v>
      </c>
      <c r="C27" s="2">
        <v>409668</v>
      </c>
      <c r="D27" s="2" t="s">
        <v>122</v>
      </c>
      <c r="E27" s="2" t="s">
        <v>123</v>
      </c>
      <c r="F27" s="3" t="s">
        <v>31</v>
      </c>
      <c r="G27" s="6" t="str">
        <f>LEFT(IFERROR(VLOOKUP(TRIM(C27),[1]!Table_Query_from_BetcoViews[[AlternateID]:[MainSKU]],4,FALSE),C27),6)</f>
        <v>E83253</v>
      </c>
      <c r="H27" s="6" t="str">
        <f>IFERROR(VLOOKUP(TRIM(C27),[1]!Table_Query_from_BetcoViews[[AlternateID]:[ItemDescr2]],5,FALSE),F27)</f>
        <v>Male connector lug   (Fr.)</v>
      </c>
    </row>
    <row r="28" spans="2:8">
      <c r="B28" s="11">
        <v>26</v>
      </c>
      <c r="C28" s="2">
        <v>409667</v>
      </c>
      <c r="D28" s="2" t="s">
        <v>124</v>
      </c>
      <c r="E28" s="2" t="s">
        <v>125</v>
      </c>
      <c r="F28" s="3" t="s">
        <v>32</v>
      </c>
      <c r="G28" s="6" t="str">
        <f>LEFT(IFERROR(VLOOKUP(TRIM(C28),[1]!Table_Query_from_BetcoViews[[AlternateID]:[MainSKU]],4,FALSE),C28),6)</f>
        <v>E83254</v>
      </c>
      <c r="H28" s="6" t="str">
        <f>IFERROR(VLOOKUP(TRIM(C28),[1]!Table_Query_from_BetcoViews[[AlternateID]:[ItemDescr2]],5,FALSE),F28)</f>
        <v>Female connector lug (Fr.)</v>
      </c>
    </row>
    <row r="29" spans="2:8">
      <c r="B29" s="11">
        <v>27</v>
      </c>
      <c r="D29" s="8" t="s">
        <v>117</v>
      </c>
      <c r="E29" s="8" t="s">
        <v>33</v>
      </c>
      <c r="F29" s="3" t="s">
        <v>33</v>
      </c>
      <c r="G29" s="6" t="str">
        <f>LEFT(IFERROR(VLOOKUP(TRIM(C29),[1]!Table_Query_from_BetcoViews[[AlternateID]:[MainSKU]],4,FALSE),C29),6)</f>
        <v/>
      </c>
      <c r="H29" s="6" t="str">
        <f>IFERROR(VLOOKUP(TRIM(C29),[1]!Table_Query_from_BetcoViews[[AlternateID]:[ItemDescr2]],5,FALSE),F29)</f>
        <v>Batteries</v>
      </c>
    </row>
    <row r="30" spans="2:8">
      <c r="B30" s="11">
        <v>28</v>
      </c>
      <c r="C30" s="2">
        <v>405890</v>
      </c>
      <c r="D30" s="2" t="s">
        <v>126</v>
      </c>
      <c r="E30" s="2" t="s">
        <v>127</v>
      </c>
      <c r="F30" s="3" t="s">
        <v>34</v>
      </c>
      <c r="G30" s="6" t="str">
        <f>LEFT(IFERROR(VLOOKUP(TRIM(C30),[1]!Table_Query_from_BetcoViews[[AlternateID]:[MainSKU]],4,FALSE),C30),6)</f>
        <v>E82567</v>
      </c>
      <c r="H30" s="6" t="str">
        <f>IFERROR(VLOOKUP(TRIM(C30),[1]!Table_Query_from_BetcoViews[[AlternateID]:[ItemDescr2]],5,FALSE),F30)</f>
        <v>Terminal Block</v>
      </c>
    </row>
    <row r="31" spans="2:8">
      <c r="B31" s="11">
        <v>29</v>
      </c>
      <c r="C31" s="2">
        <v>407541</v>
      </c>
      <c r="D31" s="2" t="s">
        <v>128</v>
      </c>
      <c r="E31" s="2" t="s">
        <v>129</v>
      </c>
      <c r="F31" s="3" t="s">
        <v>35</v>
      </c>
      <c r="G31" s="6" t="str">
        <f>LEFT(IFERROR(VLOOKUP(TRIM(C31),[1]!Table_Query_from_BetcoViews[[AlternateID]:[MainSKU]],4,FALSE),C31),6)</f>
        <v>E83283</v>
      </c>
      <c r="H31" s="6" t="str">
        <f>IFERROR(VLOOKUP(TRIM(C31),[1]!Table_Query_from_BetcoViews[[AlternateID]:[ItemDescr2]],5,FALSE),F31)</f>
        <v>Geared Traction Motor</v>
      </c>
    </row>
    <row r="32" spans="2:8">
      <c r="B32" s="11">
        <v>30</v>
      </c>
      <c r="C32" s="2">
        <v>404762</v>
      </c>
      <c r="D32" s="2" t="s">
        <v>130</v>
      </c>
      <c r="E32" s="2" t="s">
        <v>131</v>
      </c>
      <c r="F32" s="3" t="s">
        <v>36</v>
      </c>
      <c r="G32" s="6" t="str">
        <f>LEFT(IFERROR(VLOOKUP(TRIM(C32),[1]!Table_Query_from_BetcoViews[[AlternateID]:[MainSKU]],4,FALSE),C32),6)</f>
        <v>E82501</v>
      </c>
      <c r="H32" s="6" t="str">
        <f>IFERROR(VLOOKUP(TRIM(C32),[1]!Table_Query_from_BetcoViews[[AlternateID]:[ItemDescr2]],5,FALSE),F32)</f>
        <v>Actuator</v>
      </c>
    </row>
    <row r="33" spans="2:8">
      <c r="B33" s="11">
        <v>31</v>
      </c>
      <c r="C33" s="2">
        <v>409494</v>
      </c>
      <c r="D33" s="2" t="s">
        <v>132</v>
      </c>
      <c r="E33" s="2" t="s">
        <v>133</v>
      </c>
      <c r="F33" s="3" t="s">
        <v>37</v>
      </c>
      <c r="G33" s="6" t="str">
        <f>LEFT(IFERROR(VLOOKUP(TRIM(C33),[1]!Table_Query_from_BetcoViews[[AlternateID]:[MainSKU]],4,FALSE),C33),6)</f>
        <v>E82268</v>
      </c>
      <c r="H33" s="6" t="str">
        <f>IFERROR(VLOOKUP(TRIM(C33),[1]!Table_Query_from_BetcoViews[[AlternateID]:[ItemDescr2]],5,FALSE),F33)</f>
        <v>Microswitch</v>
      </c>
    </row>
    <row r="34" spans="2:8">
      <c r="B34" s="11">
        <v>32</v>
      </c>
      <c r="C34" s="2">
        <v>409494</v>
      </c>
      <c r="D34" s="2" t="s">
        <v>132</v>
      </c>
      <c r="E34" s="2" t="s">
        <v>133</v>
      </c>
      <c r="F34" s="3" t="s">
        <v>38</v>
      </c>
      <c r="G34" s="6" t="str">
        <f>LEFT(IFERROR(VLOOKUP(TRIM(C34),[1]!Table_Query_from_BetcoViews[[AlternateID]:[MainSKU]],4,FALSE),C34),6)</f>
        <v>E82268</v>
      </c>
      <c r="H34" s="6" t="str">
        <f>IFERROR(VLOOKUP(TRIM(C34),[1]!Table_Query_from_BetcoViews[[AlternateID]:[ItemDescr2]],5,FALSE),F34)</f>
        <v>Microswitch</v>
      </c>
    </row>
    <row r="35" spans="2:8">
      <c r="B35" s="11">
        <v>33</v>
      </c>
      <c r="C35" s="2">
        <v>409498</v>
      </c>
      <c r="D35" s="2" t="s">
        <v>106</v>
      </c>
      <c r="E35" s="2" t="s">
        <v>107</v>
      </c>
      <c r="F35" s="3" t="s">
        <v>38</v>
      </c>
      <c r="G35" s="6" t="str">
        <f>LEFT(IFERROR(VLOOKUP(TRIM(C35),[1]!Table_Query_from_BetcoViews[[AlternateID]:[MainSKU]],4,FALSE),C35),6)</f>
        <v>E83164</v>
      </c>
      <c r="H35" s="6" t="str">
        <f>IFERROR(VLOOKUP(TRIM(C35),[1]!Table_Query_from_BetcoViews[[AlternateID]:[ItemDescr2]],5,FALSE),F35)</f>
        <v>Micro Switch</v>
      </c>
    </row>
    <row r="36" spans="2:8">
      <c r="B36" s="11">
        <v>34</v>
      </c>
      <c r="C36" s="2">
        <v>409667</v>
      </c>
      <c r="D36" s="2" t="s">
        <v>124</v>
      </c>
      <c r="E36" s="2" t="s">
        <v>125</v>
      </c>
      <c r="F36" s="3" t="s">
        <v>32</v>
      </c>
      <c r="G36" s="6" t="str">
        <f>LEFT(IFERROR(VLOOKUP(TRIM(C36),[1]!Table_Query_from_BetcoViews[[AlternateID]:[MainSKU]],4,FALSE),C36),6)</f>
        <v>E83254</v>
      </c>
      <c r="H36" s="6" t="str">
        <f>IFERROR(VLOOKUP(TRIM(C36),[1]!Table_Query_from_BetcoViews[[AlternateID]:[ItemDescr2]],5,FALSE),F36)</f>
        <v>Female connector lug (Fr.)</v>
      </c>
    </row>
    <row r="37" spans="2:8">
      <c r="B37" s="11">
        <v>35</v>
      </c>
      <c r="C37" s="2">
        <v>409668</v>
      </c>
      <c r="D37" s="2" t="s">
        <v>122</v>
      </c>
      <c r="E37" s="2" t="s">
        <v>123</v>
      </c>
      <c r="F37" s="3" t="s">
        <v>31</v>
      </c>
      <c r="G37" s="6" t="str">
        <f>LEFT(IFERROR(VLOOKUP(TRIM(C37),[1]!Table_Query_from_BetcoViews[[AlternateID]:[MainSKU]],4,FALSE),C37),6)</f>
        <v>E83253</v>
      </c>
      <c r="H37" s="6" t="str">
        <f>IFERROR(VLOOKUP(TRIM(C37),[1]!Table_Query_from_BetcoViews[[AlternateID]:[ItemDescr2]],5,FALSE),F37)</f>
        <v>Male connector lug   (Fr.)</v>
      </c>
    </row>
    <row r="38" spans="2:8">
      <c r="B38" s="11">
        <v>36</v>
      </c>
      <c r="C38" s="2">
        <v>407739</v>
      </c>
      <c r="D38" s="2" t="s">
        <v>134</v>
      </c>
      <c r="E38" s="2" t="s">
        <v>135</v>
      </c>
      <c r="F38" s="3" t="s">
        <v>39</v>
      </c>
      <c r="G38" s="6" t="str">
        <f>LEFT(IFERROR(VLOOKUP(TRIM(C38),[1]!Table_Query_from_BetcoViews[[AlternateID]:[MainSKU]],4,FALSE),C38),6)</f>
        <v>E83627</v>
      </c>
      <c r="H38" s="6" t="str">
        <f>IFERROR(VLOOKUP(TRIM(C38),[1]!Table_Query_from_BetcoViews[[AlternateID]:[ItemDescr2]],5,FALSE),F38)</f>
        <v>Brush drive motor 36v  DRS</v>
      </c>
    </row>
    <row r="39" spans="2:8">
      <c r="B39" s="12" t="s">
        <v>40</v>
      </c>
      <c r="C39" s="2">
        <v>407743</v>
      </c>
      <c r="D39" s="2" t="s">
        <v>136</v>
      </c>
      <c r="E39" s="2" t="s">
        <v>137</v>
      </c>
      <c r="F39" s="3" t="s">
        <v>41</v>
      </c>
      <c r="G39" s="6" t="str">
        <f>LEFT(IFERROR(VLOOKUP(TRIM(C39),[1]!Table_Query_from_BetcoViews[[AlternateID]:[MainSKU]],4,FALSE),C39),6)</f>
        <v>E83285</v>
      </c>
      <c r="H39" s="6" t="str">
        <f>IFERROR(VLOOKUP(TRIM(C39),[1]!Table_Query_from_BetcoViews[[AlternateID]:[ItemDescr2]],5,FALSE),F39)</f>
        <v>motor CSR28</v>
      </c>
    </row>
    <row r="40" spans="2:8">
      <c r="B40" s="11">
        <v>38</v>
      </c>
      <c r="C40" s="2">
        <v>407889</v>
      </c>
      <c r="D40" s="2" t="s">
        <v>138</v>
      </c>
      <c r="E40" s="2" t="s">
        <v>139</v>
      </c>
      <c r="F40" s="3" t="s">
        <v>42</v>
      </c>
      <c r="G40" s="6" t="str">
        <f>LEFT(IFERROR(VLOOKUP(TRIM(C40),[1]!Table_Query_from_BetcoViews[[AlternateID]:[MainSKU]],4,FALSE),C40),6)</f>
        <v>E83121</v>
      </c>
      <c r="H40" s="6" t="str">
        <f>IFERROR(VLOOKUP(TRIM(C40),[1]!Table_Query_from_BetcoViews[[AlternateID]:[ItemDescr2]],5,FALSE),F40)</f>
        <v>Solution supply solenoid valve  C/DRS</v>
      </c>
    </row>
    <row r="41" spans="2:8">
      <c r="B41" s="11">
        <v>39</v>
      </c>
      <c r="C41" s="2">
        <v>407925</v>
      </c>
      <c r="D41" s="2" t="s">
        <v>140</v>
      </c>
      <c r="E41" s="2" t="s">
        <v>141</v>
      </c>
      <c r="F41" s="3" t="s">
        <v>43</v>
      </c>
      <c r="G41" s="6" t="str">
        <f>LEFT(IFERROR(VLOOKUP(TRIM(C41),[1]!Table_Query_from_BetcoViews[[AlternateID]:[MainSKU]],4,FALSE),C41),6)</f>
        <v>E83120</v>
      </c>
      <c r="H41" s="6" t="str">
        <f>IFERROR(VLOOKUP(TRIM(C41),[1]!Table_Query_from_BetcoViews[[AlternateID]:[ItemDescr2]],5,FALSE),F41)</f>
        <v>36v pump, solution supply</v>
      </c>
    </row>
    <row r="42" spans="2:8">
      <c r="B42" s="11">
        <v>40</v>
      </c>
      <c r="C42" s="2">
        <v>203217</v>
      </c>
      <c r="D42" s="2" t="s">
        <v>142</v>
      </c>
      <c r="E42" s="2" t="s">
        <v>143</v>
      </c>
      <c r="F42" s="3" t="s">
        <v>44</v>
      </c>
      <c r="G42" s="6" t="str">
        <f>LEFT(IFERROR(VLOOKUP(TRIM(C42),[1]!Table_Query_from_BetcoViews[[AlternateID]:[MainSKU]],4,FALSE),C42),6)</f>
        <v>E82631</v>
      </c>
      <c r="H42" s="6" t="str">
        <f>IFERROR(VLOOKUP(TRIM(C42),[1]!Table_Query_from_BetcoViews[[AlternateID]:[ItemDescr2]],5,FALSE),F42)</f>
        <v>Motor, Vacuum 36v 720w 2-Stage</v>
      </c>
    </row>
    <row r="43" spans="2:8">
      <c r="B43" s="11">
        <v>41</v>
      </c>
      <c r="C43" s="2">
        <v>407755</v>
      </c>
      <c r="D43" s="2" t="s">
        <v>144</v>
      </c>
      <c r="E43" s="2" t="s">
        <v>145</v>
      </c>
      <c r="F43" s="3" t="s">
        <v>45</v>
      </c>
      <c r="G43" s="6" t="str">
        <f>LEFT(IFERROR(VLOOKUP(TRIM(C43),[1]!Table_Query_from_BetcoViews[[AlternateID]:[MainSKU]],4,FALSE),C43),6)</f>
        <v>E83183</v>
      </c>
      <c r="H43" s="6" t="str">
        <f>IFERROR(VLOOKUP(TRIM(C43),[1]!Table_Query_from_BetcoViews[[AlternateID]:[ItemDescr2]],5,FALSE),F43)</f>
        <v>Geared motor</v>
      </c>
    </row>
    <row r="44" spans="2:8">
      <c r="B44" s="11">
        <v>42</v>
      </c>
      <c r="C44" s="2">
        <v>409493</v>
      </c>
      <c r="D44" s="2" t="s">
        <v>146</v>
      </c>
      <c r="E44" s="2" t="s">
        <v>147</v>
      </c>
      <c r="F44" s="3" t="s">
        <v>46</v>
      </c>
      <c r="G44" s="6" t="str">
        <f>LEFT(IFERROR(VLOOKUP(TRIM(C44),[1]!Table_Query_from_BetcoViews[[AlternateID]:[MainSKU]],4,FALSE),C44),6)</f>
        <v>E83163</v>
      </c>
      <c r="H44" s="6" t="str">
        <f>IFERROR(VLOOKUP(TRIM(C44),[1]!Table_Query_from_BetcoViews[[AlternateID]:[ItemDescr2]],5,FALSE),F44)</f>
        <v>squeegee lift microswitch, 15 amp</v>
      </c>
    </row>
    <row r="45" spans="2:8">
      <c r="B45" s="11">
        <v>43</v>
      </c>
      <c r="C45" s="2">
        <v>409493</v>
      </c>
      <c r="D45" s="2" t="s">
        <v>146</v>
      </c>
      <c r="E45" s="2" t="s">
        <v>147</v>
      </c>
      <c r="F45" s="3" t="s">
        <v>47</v>
      </c>
      <c r="G45" s="6" t="str">
        <f>LEFT(IFERROR(VLOOKUP(TRIM(C45),[1]!Table_Query_from_BetcoViews[[AlternateID]:[MainSKU]],4,FALSE),C45),6)</f>
        <v>E83163</v>
      </c>
      <c r="H45" s="6" t="str">
        <f>IFERROR(VLOOKUP(TRIM(C45),[1]!Table_Query_from_BetcoViews[[AlternateID]:[ItemDescr2]],5,FALSE),F45)</f>
        <v>squeegee lift microswitch, 15 amp</v>
      </c>
    </row>
    <row r="46" spans="2:8">
      <c r="B46" s="12" t="s">
        <v>48</v>
      </c>
      <c r="C46" s="2">
        <v>409621</v>
      </c>
      <c r="D46" s="2" t="s">
        <v>148</v>
      </c>
      <c r="E46" s="2" t="s">
        <v>149</v>
      </c>
      <c r="F46" s="3" t="s">
        <v>49</v>
      </c>
      <c r="G46" s="6" t="str">
        <f>LEFT(IFERROR(VLOOKUP(TRIM(C46),[1]!Table_Query_from_BetcoViews[[AlternateID]:[MainSKU]],4,FALSE),C46),6)</f>
        <v>E83910</v>
      </c>
      <c r="H46" s="6" t="str">
        <f>IFERROR(VLOOKUP(TRIM(C46),[1]!Table_Query_from_BetcoViews[[AlternateID]:[ItemDescr2]],5,FALSE),F46)</f>
        <v>Current Limiter</v>
      </c>
    </row>
    <row r="47" spans="2:8">
      <c r="B47" s="12" t="s">
        <v>50</v>
      </c>
      <c r="C47" s="2">
        <v>409621</v>
      </c>
      <c r="D47" s="2" t="s">
        <v>148</v>
      </c>
      <c r="E47" s="2" t="s">
        <v>149</v>
      </c>
      <c r="F47" s="3" t="s">
        <v>51</v>
      </c>
      <c r="G47" s="6" t="str">
        <f>LEFT(IFERROR(VLOOKUP(TRIM(C47),[1]!Table_Query_from_BetcoViews[[AlternateID]:[MainSKU]],4,FALSE),C47),6)</f>
        <v>E83910</v>
      </c>
      <c r="H47" s="6" t="str">
        <f>IFERROR(VLOOKUP(TRIM(C47),[1]!Table_Query_from_BetcoViews[[AlternateID]:[ItemDescr2]],5,FALSE),F47)</f>
        <v>Current Limiter</v>
      </c>
    </row>
    <row r="48" spans="2:8">
      <c r="B48" s="12" t="s">
        <v>52</v>
      </c>
      <c r="C48" s="2">
        <v>409621</v>
      </c>
      <c r="D48" s="2" t="s">
        <v>148</v>
      </c>
      <c r="E48" s="2" t="s">
        <v>149</v>
      </c>
      <c r="F48" s="3" t="s">
        <v>53</v>
      </c>
      <c r="G48" s="6" t="str">
        <f>LEFT(IFERROR(VLOOKUP(TRIM(C48),[1]!Table_Query_from_BetcoViews[[AlternateID]:[MainSKU]],4,FALSE),C48),6)</f>
        <v>E83910</v>
      </c>
      <c r="H48" s="6" t="str">
        <f>IFERROR(VLOOKUP(TRIM(C48),[1]!Table_Query_from_BetcoViews[[AlternateID]:[ItemDescr2]],5,FALSE),F48)</f>
        <v>Current Limiter</v>
      </c>
    </row>
    <row r="49" spans="2:8">
      <c r="B49" s="12" t="s">
        <v>54</v>
      </c>
      <c r="C49" s="2">
        <v>409621</v>
      </c>
      <c r="D49" s="2" t="s">
        <v>148</v>
      </c>
      <c r="E49" s="2" t="s">
        <v>149</v>
      </c>
      <c r="F49" s="3" t="s">
        <v>55</v>
      </c>
      <c r="G49" s="6" t="str">
        <f>LEFT(IFERROR(VLOOKUP(TRIM(C49),[1]!Table_Query_from_BetcoViews[[AlternateID]:[MainSKU]],4,FALSE),C49),6)</f>
        <v>E83910</v>
      </c>
      <c r="H49" s="6" t="str">
        <f>IFERROR(VLOOKUP(TRIM(C49),[1]!Table_Query_from_BetcoViews[[AlternateID]:[ItemDescr2]],5,FALSE),F49)</f>
        <v>Current Limiter</v>
      </c>
    </row>
    <row r="50" spans="2:8">
      <c r="B50" s="12" t="s">
        <v>56</v>
      </c>
      <c r="C50" s="2">
        <v>409629</v>
      </c>
      <c r="D50" s="2" t="s">
        <v>150</v>
      </c>
      <c r="E50" s="2" t="s">
        <v>149</v>
      </c>
      <c r="F50" s="3" t="s">
        <v>57</v>
      </c>
      <c r="G50" s="6" t="str">
        <f>LEFT(IFERROR(VLOOKUP(TRIM(C50),[1]!Table_Query_from_BetcoViews[[AlternateID]:[MainSKU]],4,FALSE),C50),6)</f>
        <v>E82432</v>
      </c>
      <c r="H50" s="6" t="str">
        <f>IFERROR(VLOOKUP(TRIM(C50),[1]!Table_Query_from_BetcoViews[[AlternateID]:[ItemDescr2]],5,FALSE),F50)</f>
        <v>Current Limiter</v>
      </c>
    </row>
    <row r="51" spans="2:8">
      <c r="B51" s="12" t="s">
        <v>58</v>
      </c>
      <c r="C51" s="2">
        <v>409629</v>
      </c>
      <c r="D51" s="2" t="s">
        <v>150</v>
      </c>
      <c r="E51" s="2" t="s">
        <v>149</v>
      </c>
      <c r="F51" s="3" t="s">
        <v>59</v>
      </c>
      <c r="G51" s="6" t="str">
        <f>LEFT(IFERROR(VLOOKUP(TRIM(C51),[1]!Table_Query_from_BetcoViews[[AlternateID]:[MainSKU]],4,FALSE),C51),6)</f>
        <v>E82432</v>
      </c>
      <c r="H51" s="6" t="str">
        <f>IFERROR(VLOOKUP(TRIM(C51),[1]!Table_Query_from_BetcoViews[[AlternateID]:[ItemDescr2]],5,FALSE),F51)</f>
        <v>Current Limiter</v>
      </c>
    </row>
    <row r="52" spans="2:8">
      <c r="B52" s="12" t="s">
        <v>60</v>
      </c>
      <c r="C52" s="2">
        <v>409621</v>
      </c>
      <c r="D52" s="2" t="s">
        <v>148</v>
      </c>
      <c r="E52" s="2" t="s">
        <v>149</v>
      </c>
      <c r="F52" s="3" t="s">
        <v>61</v>
      </c>
      <c r="G52" s="6" t="str">
        <f>LEFT(IFERROR(VLOOKUP(TRIM(C52),[1]!Table_Query_from_BetcoViews[[AlternateID]:[MainSKU]],4,FALSE),C52),6)</f>
        <v>E83910</v>
      </c>
      <c r="H52" s="6" t="str">
        <f>IFERROR(VLOOKUP(TRIM(C52),[1]!Table_Query_from_BetcoViews[[AlternateID]:[ItemDescr2]],5,FALSE),F52)</f>
        <v>Current Limiter</v>
      </c>
    </row>
    <row r="53" spans="2:8">
      <c r="B53" s="12" t="s">
        <v>62</v>
      </c>
      <c r="C53" s="2">
        <v>409621</v>
      </c>
      <c r="D53" s="2" t="s">
        <v>148</v>
      </c>
      <c r="E53" s="2" t="s">
        <v>149</v>
      </c>
      <c r="F53" s="3" t="s">
        <v>63</v>
      </c>
      <c r="G53" s="6" t="str">
        <f>LEFT(IFERROR(VLOOKUP(TRIM(C53),[1]!Table_Query_from_BetcoViews[[AlternateID]:[MainSKU]],4,FALSE),C53),6)</f>
        <v>E83910</v>
      </c>
      <c r="H53" s="6" t="str">
        <f>IFERROR(VLOOKUP(TRIM(C53),[1]!Table_Query_from_BetcoViews[[AlternateID]:[ItemDescr2]],5,FALSE),F53)</f>
        <v>Current Limiter</v>
      </c>
    </row>
    <row r="54" spans="2:8">
      <c r="B54" s="12" t="s">
        <v>64</v>
      </c>
      <c r="C54" s="2">
        <v>409621</v>
      </c>
      <c r="D54" s="2" t="s">
        <v>148</v>
      </c>
      <c r="E54" s="2" t="s">
        <v>149</v>
      </c>
      <c r="F54" s="3" t="s">
        <v>65</v>
      </c>
      <c r="G54" s="6" t="str">
        <f>LEFT(IFERROR(VLOOKUP(TRIM(C54),[1]!Table_Query_from_BetcoViews[[AlternateID]:[MainSKU]],4,FALSE),C54),6)</f>
        <v>E83910</v>
      </c>
      <c r="H54" s="6" t="str">
        <f>IFERROR(VLOOKUP(TRIM(C54),[1]!Table_Query_from_BetcoViews[[AlternateID]:[ItemDescr2]],5,FALSE),F54)</f>
        <v>Current Limiter</v>
      </c>
    </row>
    <row r="55" spans="2:8">
      <c r="B55" s="12" t="s">
        <v>66</v>
      </c>
      <c r="C55" s="2">
        <v>409620</v>
      </c>
      <c r="D55" s="2" t="s">
        <v>151</v>
      </c>
      <c r="E55" s="2" t="s">
        <v>152</v>
      </c>
      <c r="F55" s="3" t="s">
        <v>67</v>
      </c>
      <c r="G55" s="6" t="str">
        <f>LEFT(IFERROR(VLOOKUP(TRIM(C55),[1]!Table_Query_from_BetcoViews[[AlternateID]:[MainSKU]],4,FALSE),C55),6)</f>
        <v>E83171</v>
      </c>
      <c r="H55" s="6" t="str">
        <f>IFERROR(VLOOKUP(TRIM(C55),[1]!Table_Query_from_BetcoViews[[AlternateID]:[ItemDescr2]],5,FALSE),F55)</f>
        <v>fuse,  160 amp</v>
      </c>
    </row>
    <row r="56" spans="2:8">
      <c r="B56" s="12" t="s">
        <v>68</v>
      </c>
      <c r="C56" s="2">
        <v>409616</v>
      </c>
      <c r="D56" s="2" t="s">
        <v>153</v>
      </c>
      <c r="E56" s="2" t="s">
        <v>154</v>
      </c>
      <c r="F56" s="3" t="s">
        <v>69</v>
      </c>
      <c r="G56" s="6" t="str">
        <f>LEFT(IFERROR(VLOOKUP(TRIM(C56),[1]!Table_Query_from_BetcoViews[[AlternateID]:[MainSKU]],4,FALSE),C56),6)</f>
        <v>E83170</v>
      </c>
      <c r="H56" s="6" t="str">
        <f>IFERROR(VLOOKUP(TRIM(C56),[1]!Table_Query_from_BetcoViews[[AlternateID]:[ItemDescr2]],5,FALSE),F56)</f>
        <v>Fuse, 80 Amp</v>
      </c>
    </row>
    <row r="57" spans="2:8">
      <c r="B57" s="12" t="s">
        <v>70</v>
      </c>
      <c r="C57" s="2">
        <v>409616</v>
      </c>
      <c r="D57" s="2" t="s">
        <v>153</v>
      </c>
      <c r="E57" s="2" t="s">
        <v>154</v>
      </c>
      <c r="F57" s="3" t="s">
        <v>71</v>
      </c>
      <c r="G57" s="6" t="str">
        <f>LEFT(IFERROR(VLOOKUP(TRIM(C57),[1]!Table_Query_from_BetcoViews[[AlternateID]:[MainSKU]],4,FALSE),C57),6)</f>
        <v>E83170</v>
      </c>
      <c r="H57" s="6" t="str">
        <f>IFERROR(VLOOKUP(TRIM(C57),[1]!Table_Query_from_BetcoViews[[AlternateID]:[ItemDescr2]],5,FALSE),F57)</f>
        <v>Fuse, 80 Amp</v>
      </c>
    </row>
    <row r="58" spans="2:8">
      <c r="B58" s="12" t="s">
        <v>72</v>
      </c>
      <c r="C58" s="2">
        <v>409608</v>
      </c>
      <c r="D58" s="2" t="s">
        <v>155</v>
      </c>
      <c r="E58" s="2" t="s">
        <v>156</v>
      </c>
      <c r="F58" s="3" t="s">
        <v>73</v>
      </c>
      <c r="G58" s="6" t="str">
        <f>LEFT(IFERROR(VLOOKUP(TRIM(C58),[1]!Table_Query_from_BetcoViews[[AlternateID]:[MainSKU]],4,FALSE),C58),6)</f>
        <v>E83169</v>
      </c>
      <c r="H58" s="6" t="str">
        <f>IFERROR(VLOOKUP(TRIM(C58),[1]!Table_Query_from_BetcoViews[[AlternateID]:[ItemDescr2]],5,FALSE),F58)</f>
        <v>fuse,  35 amp</v>
      </c>
    </row>
    <row r="59" spans="2:8">
      <c r="B59" s="12" t="s">
        <v>74</v>
      </c>
      <c r="C59" s="2">
        <v>409609</v>
      </c>
      <c r="D59" s="2" t="s">
        <v>157</v>
      </c>
      <c r="E59" s="2" t="s">
        <v>158</v>
      </c>
      <c r="F59" s="3" t="s">
        <v>75</v>
      </c>
      <c r="G59" s="6" t="str">
        <f>LEFT(IFERROR(VLOOKUP(TRIM(C59),[1]!Table_Query_from_BetcoViews[[AlternateID]:[MainSKU]],4,FALSE),C59),6)</f>
        <v>E81734</v>
      </c>
      <c r="H59" s="6" t="str">
        <f>IFERROR(VLOOKUP(TRIM(C59),[1]!Table_Query_from_BetcoViews[[AlternateID]:[ItemDescr2]],5,FALSE),F59)</f>
        <v>Fuse,  40 amp, Rider Scrubber</v>
      </c>
    </row>
    <row r="60" spans="2:8">
      <c r="B60" s="12" t="s">
        <v>76</v>
      </c>
      <c r="C60" s="2">
        <v>407580</v>
      </c>
      <c r="D60" s="2" t="s">
        <v>159</v>
      </c>
      <c r="E60" s="2" t="s">
        <v>160</v>
      </c>
      <c r="F60" s="3" t="s">
        <v>77</v>
      </c>
      <c r="G60" s="6" t="str">
        <f>LEFT(IFERROR(VLOOKUP(TRIM(C60),[1]!Table_Query_from_BetcoViews[[AlternateID]:[MainSKU]],4,FALSE),C60),6)</f>
        <v>E83160</v>
      </c>
      <c r="H60" s="6" t="str">
        <f>IFERROR(VLOOKUP(TRIM(C60),[1]!Table_Query_from_BetcoViews[[AlternateID]:[ItemDescr2]],5,FALSE),F60)</f>
        <v>Relay 24VDC 30A</v>
      </c>
    </row>
    <row r="61" spans="2:8">
      <c r="B61" s="12" t="s">
        <v>78</v>
      </c>
      <c r="C61" s="2">
        <v>407581</v>
      </c>
      <c r="D61" s="2" t="s">
        <v>98</v>
      </c>
      <c r="E61" s="2" t="s">
        <v>99</v>
      </c>
      <c r="F61" s="3" t="s">
        <v>79</v>
      </c>
      <c r="G61" s="6" t="str">
        <f>LEFT(IFERROR(VLOOKUP(TRIM(C61),[1]!Table_Query_from_BetcoViews[[AlternateID]:[MainSKU]],4,FALSE),C61),6)</f>
        <v>E83159</v>
      </c>
      <c r="H61" s="6" t="str">
        <f>IFERROR(VLOOKUP(TRIM(C61),[1]!Table_Query_from_BetcoViews[[AlternateID]:[ItemDescr2]],5,FALSE),F61)</f>
        <v>Relay 24VDC 20A</v>
      </c>
    </row>
    <row r="62" spans="2:8">
      <c r="B62" s="12" t="s">
        <v>80</v>
      </c>
      <c r="C62" s="2">
        <v>407581</v>
      </c>
      <c r="D62" s="2" t="s">
        <v>98</v>
      </c>
      <c r="E62" s="2" t="s">
        <v>99</v>
      </c>
      <c r="F62" s="3" t="s">
        <v>81</v>
      </c>
      <c r="G62" s="6" t="str">
        <f>LEFT(IFERROR(VLOOKUP(TRIM(C62),[1]!Table_Query_from_BetcoViews[[AlternateID]:[MainSKU]],4,FALSE),C62),6)</f>
        <v>E83159</v>
      </c>
      <c r="H62" s="6" t="str">
        <f>IFERROR(VLOOKUP(TRIM(C62),[1]!Table_Query_from_BetcoViews[[AlternateID]:[ItemDescr2]],5,FALSE),F62)</f>
        <v>Relay 24VDC 20A</v>
      </c>
    </row>
    <row r="63" spans="2:8">
      <c r="B63" s="12" t="s">
        <v>82</v>
      </c>
      <c r="C63" s="2">
        <v>407581</v>
      </c>
      <c r="D63" s="2" t="s">
        <v>98</v>
      </c>
      <c r="E63" s="2" t="s">
        <v>99</v>
      </c>
      <c r="F63" s="3" t="s">
        <v>83</v>
      </c>
      <c r="G63" s="6" t="str">
        <f>LEFT(IFERROR(VLOOKUP(TRIM(C63),[1]!Table_Query_from_BetcoViews[[AlternateID]:[MainSKU]],4,FALSE),C63),6)</f>
        <v>E83159</v>
      </c>
      <c r="H63" s="6" t="str">
        <f>IFERROR(VLOOKUP(TRIM(C63),[1]!Table_Query_from_BetcoViews[[AlternateID]:[ItemDescr2]],5,FALSE),F63)</f>
        <v>Relay 24VDC 20A</v>
      </c>
    </row>
    <row r="64" spans="2:8">
      <c r="B64" s="12" t="s">
        <v>84</v>
      </c>
      <c r="C64" s="2">
        <v>407581</v>
      </c>
      <c r="D64" s="2" t="s">
        <v>98</v>
      </c>
      <c r="E64" s="2" t="s">
        <v>99</v>
      </c>
      <c r="F64" s="3" t="s">
        <v>85</v>
      </c>
      <c r="G64" s="6" t="str">
        <f>LEFT(IFERROR(VLOOKUP(TRIM(C64),[1]!Table_Query_from_BetcoViews[[AlternateID]:[MainSKU]],4,FALSE),C64),6)</f>
        <v>E83159</v>
      </c>
      <c r="H64" s="6" t="str">
        <f>IFERROR(VLOOKUP(TRIM(C64),[1]!Table_Query_from_BetcoViews[[AlternateID]:[ItemDescr2]],5,FALSE),F64)</f>
        <v>Relay 24VDC 20A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B11" sqref="B11"/>
    </sheetView>
  </sheetViews>
  <sheetFormatPr defaultRowHeight="15"/>
  <cols>
    <col min="2" max="2" width="9.5703125" style="8" bestFit="1" customWidth="1"/>
    <col min="3" max="3" width="29.42578125" customWidth="1"/>
    <col min="4" max="4" width="11.5703125" customWidth="1"/>
    <col min="5" max="5" width="33.42578125" customWidth="1"/>
  </cols>
  <sheetData>
    <row r="1" spans="1:5">
      <c r="C1" s="4"/>
    </row>
    <row r="2" spans="1:5">
      <c r="A2" s="1" t="s">
        <v>0</v>
      </c>
      <c r="B2" s="9" t="s">
        <v>1</v>
      </c>
      <c r="C2" s="5" t="s">
        <v>2</v>
      </c>
    </row>
    <row r="3" spans="1:5">
      <c r="A3" s="2">
        <v>1</v>
      </c>
      <c r="B3" s="2">
        <v>409789</v>
      </c>
      <c r="C3" s="3" t="s">
        <v>3</v>
      </c>
      <c r="D3" s="6" t="str">
        <f>LEFT(IFERROR(VLOOKUP(TRIM(B3),[1]!Table_Query_from_BetcoViews[[AlternateID]:[MainSKU]],4,FALSE),B3),6)</f>
        <v>E83177</v>
      </c>
      <c r="E3" s="6" t="str">
        <f>LEFT(IFERROR(VLOOKUP(TRIM(B3),[1]!Table_Query_from_BetcoViews[[AlternateID]:[MainSKU]],4,FALSE),B3),6)</f>
        <v>E83177</v>
      </c>
    </row>
    <row r="4" spans="1:5">
      <c r="A4" s="2">
        <v>2</v>
      </c>
      <c r="B4" s="2">
        <v>409772</v>
      </c>
      <c r="C4" s="3" t="s">
        <v>4</v>
      </c>
      <c r="D4" s="6" t="str">
        <f>LEFT(IFERROR(VLOOKUP(TRIM(B4),[1]!Table_Query_from_BetcoViews[[AlternateID]:[MainSKU]],4,FALSE),B4),6)</f>
        <v>E83495</v>
      </c>
      <c r="E4" s="6" t="str">
        <f>LEFT(IFERROR(VLOOKUP(TRIM(B4),[1]!Table_Query_from_BetcoViews[[AlternateID]:[MainSKU]],4,FALSE),B4),6)</f>
        <v>E83495</v>
      </c>
    </row>
    <row r="5" spans="1:5">
      <c r="A5" s="2">
        <v>3</v>
      </c>
      <c r="B5" s="2">
        <v>409796</v>
      </c>
      <c r="C5" s="3" t="s">
        <v>5</v>
      </c>
      <c r="D5" s="6" t="str">
        <f>LEFT(IFERROR(VLOOKUP(TRIM(B5),[1]!Table_Query_from_BetcoViews[[AlternateID]:[MainSKU]],4,FALSE),B5),6)</f>
        <v>E82345</v>
      </c>
      <c r="E5" s="6" t="str">
        <f>LEFT(IFERROR(VLOOKUP(TRIM(B5),[1]!Table_Query_from_BetcoViews[[AlternateID]:[MainSKU]],4,FALSE),B5),6)</f>
        <v>E82345</v>
      </c>
    </row>
    <row r="6" spans="1:5">
      <c r="A6" s="2">
        <v>4</v>
      </c>
      <c r="B6" s="2">
        <v>409476</v>
      </c>
      <c r="C6" s="3" t="s">
        <v>6</v>
      </c>
      <c r="D6" s="6" t="str">
        <f>LEFT(IFERROR(VLOOKUP(TRIM(B6),[1]!Table_Query_from_BetcoViews[[AlternateID]:[MainSKU]],4,FALSE),B6),6)</f>
        <v>E83546</v>
      </c>
      <c r="E6" s="6" t="str">
        <f>LEFT(IFERROR(VLOOKUP(TRIM(B6),[1]!Table_Query_from_BetcoViews[[AlternateID]:[MainSKU]],4,FALSE),B6),6)</f>
        <v>E83546</v>
      </c>
    </row>
    <row r="7" spans="1:5">
      <c r="A7" s="2">
        <v>5</v>
      </c>
      <c r="B7" s="2">
        <v>415992</v>
      </c>
      <c r="C7" s="3" t="s">
        <v>7</v>
      </c>
      <c r="D7" s="6" t="str">
        <f>LEFT(IFERROR(VLOOKUP(TRIM(B7),[1]!Table_Query_from_BetcoViews[[AlternateID]:[MainSKU]],4,FALSE),B7),6)</f>
        <v>E82797</v>
      </c>
      <c r="E7" s="6" t="str">
        <f>LEFT(IFERROR(VLOOKUP(TRIM(B7),[1]!Table_Query_from_BetcoViews[[AlternateID]:[MainSKU]],4,FALSE),B7),6)</f>
        <v>E82797</v>
      </c>
    </row>
    <row r="8" spans="1:5">
      <c r="A8" s="2">
        <v>6</v>
      </c>
      <c r="B8" s="2">
        <v>409546</v>
      </c>
      <c r="C8" s="3" t="s">
        <v>8</v>
      </c>
      <c r="D8" s="6" t="str">
        <f>LEFT(IFERROR(VLOOKUP(TRIM(B8),[1]!Table_Query_from_BetcoViews[[AlternateID]:[MainSKU]],4,FALSE),B8),6)</f>
        <v>E83175</v>
      </c>
      <c r="E8" s="6" t="str">
        <f>LEFT(IFERROR(VLOOKUP(TRIM(B8),[1]!Table_Query_from_BetcoViews[[AlternateID]:[MainSKU]],4,FALSE),B8),6)</f>
        <v>E83175</v>
      </c>
    </row>
    <row r="9" spans="1:5">
      <c r="A9" s="2">
        <v>7</v>
      </c>
      <c r="B9" s="2">
        <v>415992</v>
      </c>
      <c r="C9" s="3" t="s">
        <v>9</v>
      </c>
      <c r="D9" s="6" t="str">
        <f>LEFT(IFERROR(VLOOKUP(TRIM(B9),[1]!Table_Query_from_BetcoViews[[AlternateID]:[MainSKU]],4,FALSE),B9),6)</f>
        <v>E82797</v>
      </c>
      <c r="E9" s="6" t="str">
        <f>LEFT(IFERROR(VLOOKUP(TRIM(B9),[1]!Table_Query_from_BetcoViews[[AlternateID]:[MainSKU]],4,FALSE),B9),6)</f>
        <v>E82797</v>
      </c>
    </row>
    <row r="10" spans="1:5">
      <c r="A10" s="2">
        <v>8</v>
      </c>
      <c r="B10" s="2">
        <v>407581</v>
      </c>
      <c r="C10" s="3" t="s">
        <v>10</v>
      </c>
      <c r="D10" s="6" t="str">
        <f>LEFT(IFERROR(VLOOKUP(TRIM(B10),[1]!Table_Query_from_BetcoViews[[AlternateID]:[MainSKU]],4,FALSE),B10),6)</f>
        <v>E83159</v>
      </c>
      <c r="E10" s="6" t="str">
        <f>LEFT(IFERROR(VLOOKUP(TRIM(B10),[1]!Table_Query_from_BetcoViews[[AlternateID]:[MainSKU]],4,FALSE),B10),6)</f>
        <v>E83159</v>
      </c>
    </row>
    <row r="11" spans="1:5">
      <c r="A11" s="2">
        <v>9</v>
      </c>
      <c r="B11" s="2">
        <v>406367</v>
      </c>
      <c r="C11" s="3" t="s">
        <v>11</v>
      </c>
      <c r="D11" s="6" t="str">
        <f>LEFT(IFERROR(VLOOKUP(TRIM(B11),[1]!Table_Query_from_BetcoViews[[AlternateID]:[MainSKU]],4,FALSE),B11),6)</f>
        <v>E83157</v>
      </c>
      <c r="E11" s="6" t="str">
        <f>LEFT(IFERROR(VLOOKUP(B11,[1]!Table_Query_from_BetcoViews[[AlternateID]:[MainSKU]],4,FALSE),B11),6)</f>
        <v>406367</v>
      </c>
    </row>
    <row r="12" spans="1:5">
      <c r="A12" s="2">
        <v>10</v>
      </c>
      <c r="B12" s="2">
        <v>407581</v>
      </c>
      <c r="C12" s="3" t="s">
        <v>12</v>
      </c>
      <c r="D12" s="6" t="str">
        <f>LEFT(IFERROR(VLOOKUP(TRIM(B12),[1]!Table_Query_from_BetcoViews[[AlternateID]:[MainSKU]],4,FALSE),B12),6)</f>
        <v>E83159</v>
      </c>
      <c r="E12" s="6" t="str">
        <f>LEFT(IFERROR(VLOOKUP(TRIM(B12),[1]!Table_Query_from_BetcoViews[[AlternateID]:[MainSKU]],4,FALSE),B12),6)</f>
        <v>E83159</v>
      </c>
    </row>
    <row r="13" spans="1:5">
      <c r="A13" s="2">
        <v>11</v>
      </c>
      <c r="B13" s="2">
        <v>409782</v>
      </c>
      <c r="C13" s="3" t="s">
        <v>13</v>
      </c>
      <c r="D13" s="6" t="str">
        <f>LEFT(IFERROR(VLOOKUP(TRIM(B13),[1]!Table_Query_from_BetcoViews[[AlternateID]:[MainSKU]],4,FALSE),B13),6)</f>
        <v>E88145</v>
      </c>
      <c r="E13" s="6" t="str">
        <f>LEFT(IFERROR(VLOOKUP(TRIM(B13),[1]!Table_Query_from_BetcoViews[[AlternateID]:[MainSKU]],4,FALSE),B13),6)</f>
        <v>E88145</v>
      </c>
    </row>
    <row r="14" spans="1:5">
      <c r="A14" s="2">
        <v>12</v>
      </c>
      <c r="B14" s="2">
        <v>409246</v>
      </c>
      <c r="C14" s="3" t="s">
        <v>14</v>
      </c>
      <c r="D14" s="6" t="str">
        <f>LEFT(IFERROR(VLOOKUP(TRIM(B14),[1]!Table_Query_from_BetcoViews[[AlternateID]:[MainSKU]],4,FALSE),B14),6)</f>
        <v>E83173</v>
      </c>
      <c r="E14" s="6" t="str">
        <f>LEFT(IFERROR(VLOOKUP(TRIM(B14),[1]!Table_Query_from_BetcoViews[[AlternateID]:[MainSKU]],4,FALSE),B14),6)</f>
        <v>E83173</v>
      </c>
    </row>
    <row r="15" spans="1:5">
      <c r="A15" s="2">
        <v>13</v>
      </c>
      <c r="B15" s="2">
        <v>409498</v>
      </c>
      <c r="C15" s="3" t="s">
        <v>15</v>
      </c>
      <c r="D15" s="6" t="str">
        <f>LEFT(IFERROR(VLOOKUP(TRIM(B15),[1]!Table_Query_from_BetcoViews[[AlternateID]:[MainSKU]],4,FALSE),B15),6)</f>
        <v>E83164</v>
      </c>
      <c r="E15" s="6" t="str">
        <f>LEFT(IFERROR(VLOOKUP(TRIM(B15),[1]!Table_Query_from_BetcoViews[[AlternateID]:[MainSKU]],4,FALSE),B15),6)</f>
        <v>E83164</v>
      </c>
    </row>
    <row r="16" spans="1:5">
      <c r="A16" s="2">
        <v>14</v>
      </c>
      <c r="B16" s="2">
        <v>407587</v>
      </c>
      <c r="C16" s="3" t="s">
        <v>16</v>
      </c>
      <c r="D16" s="6" t="str">
        <f>LEFT(IFERROR(VLOOKUP(TRIM(B16),[1]!Table_Query_from_BetcoViews[[AlternateID]:[MainSKU]],4,FALSE),B16),6)</f>
        <v>E83503</v>
      </c>
      <c r="E16" s="6" t="str">
        <f>LEFT(IFERROR(VLOOKUP(TRIM(B16),[1]!Table_Query_from_BetcoViews[[AlternateID]:[MainSKU]],4,FALSE),B16),6)</f>
        <v>E83503</v>
      </c>
    </row>
    <row r="17" spans="1:5">
      <c r="A17" s="2">
        <v>15</v>
      </c>
      <c r="B17" s="2">
        <v>407587</v>
      </c>
      <c r="C17" s="3" t="s">
        <v>17</v>
      </c>
      <c r="D17" s="6" t="str">
        <f>LEFT(IFERROR(VLOOKUP(TRIM(B17),[1]!Table_Query_from_BetcoViews[[AlternateID]:[MainSKU]],4,FALSE),B17),6)</f>
        <v>E83503</v>
      </c>
      <c r="E17" s="6" t="str">
        <f>LEFT(IFERROR(VLOOKUP(TRIM(B17),[1]!Table_Query_from_BetcoViews[[AlternateID]:[MainSKU]],4,FALSE),B17),6)</f>
        <v>E83503</v>
      </c>
    </row>
    <row r="18" spans="1:5">
      <c r="A18" s="2">
        <v>16</v>
      </c>
      <c r="B18" s="2">
        <v>407587</v>
      </c>
      <c r="C18" s="3" t="s">
        <v>18</v>
      </c>
      <c r="D18" s="6" t="str">
        <f>LEFT(IFERROR(VLOOKUP(TRIM(B18),[1]!Table_Query_from_BetcoViews[[AlternateID]:[MainSKU]],4,FALSE),B18),6)</f>
        <v>E83503</v>
      </c>
      <c r="E18" s="6" t="str">
        <f>LEFT(IFERROR(VLOOKUP(TRIM(B18),[1]!Table_Query_from_BetcoViews[[AlternateID]:[MainSKU]],4,FALSE),B18),6)</f>
        <v>E83503</v>
      </c>
    </row>
    <row r="19" spans="1:5">
      <c r="A19" s="2">
        <v>17</v>
      </c>
      <c r="B19" s="2">
        <v>406265</v>
      </c>
      <c r="C19" s="3" t="s">
        <v>19</v>
      </c>
      <c r="D19" s="6" t="str">
        <f>LEFT(IFERROR(VLOOKUP(TRIM(B19),[1]!Table_Query_from_BetcoViews[[AlternateID]:[MainSKU]],4,FALSE),B19),6)</f>
        <v>E83156</v>
      </c>
      <c r="E19" s="6" t="str">
        <f>LEFT(IFERROR(VLOOKUP(TRIM(B19),[1]!Table_Query_from_BetcoViews[[AlternateID]:[MainSKU]],4,FALSE),B19),6)</f>
        <v>E83156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1:H45"/>
  <sheetViews>
    <sheetView tabSelected="1" workbookViewId="0">
      <selection activeCell="D2" sqref="D2:D33"/>
    </sheetView>
  </sheetViews>
  <sheetFormatPr defaultRowHeight="15"/>
  <cols>
    <col min="1" max="1" width="3.28515625" customWidth="1"/>
    <col min="4" max="4" width="24.85546875" customWidth="1"/>
    <col min="5" max="5" width="5.5703125" customWidth="1"/>
    <col min="8" max="8" width="35.5703125" customWidth="1"/>
  </cols>
  <sheetData>
    <row r="1" spans="2:8">
      <c r="B1" s="13"/>
      <c r="C1" s="8"/>
      <c r="D1" s="8"/>
      <c r="E1" s="8"/>
    </row>
    <row r="2" spans="2:8">
      <c r="B2" s="15" t="s">
        <v>161</v>
      </c>
      <c r="C2" s="20" t="s">
        <v>162</v>
      </c>
      <c r="D2" s="21" t="s">
        <v>163</v>
      </c>
      <c r="E2" s="23"/>
      <c r="F2" s="15" t="s">
        <v>161</v>
      </c>
      <c r="G2" s="20" t="s">
        <v>162</v>
      </c>
      <c r="H2" s="22" t="s">
        <v>163</v>
      </c>
    </row>
    <row r="3" spans="2:8">
      <c r="B3" s="16">
        <v>1</v>
      </c>
      <c r="C3" s="17" t="s">
        <v>86</v>
      </c>
      <c r="D3" s="17" t="s">
        <v>87</v>
      </c>
      <c r="E3" s="24"/>
      <c r="F3" s="16">
        <v>33</v>
      </c>
      <c r="G3" s="17" t="s">
        <v>106</v>
      </c>
      <c r="H3" s="17" t="s">
        <v>107</v>
      </c>
    </row>
    <row r="4" spans="2:8">
      <c r="B4" s="16">
        <v>2</v>
      </c>
      <c r="C4" s="17" t="s">
        <v>88</v>
      </c>
      <c r="D4" s="17" t="s">
        <v>89</v>
      </c>
      <c r="E4" s="24"/>
      <c r="F4" s="16">
        <v>34</v>
      </c>
      <c r="G4" s="17" t="s">
        <v>124</v>
      </c>
      <c r="H4" s="17" t="s">
        <v>125</v>
      </c>
    </row>
    <row r="5" spans="2:8">
      <c r="B5" s="16">
        <v>3</v>
      </c>
      <c r="C5" s="17" t="s">
        <v>90</v>
      </c>
      <c r="D5" s="17" t="s">
        <v>91</v>
      </c>
      <c r="E5" s="24"/>
      <c r="F5" s="16">
        <v>35</v>
      </c>
      <c r="G5" s="17" t="s">
        <v>122</v>
      </c>
      <c r="H5" s="17" t="s">
        <v>123</v>
      </c>
    </row>
    <row r="6" spans="2:8">
      <c r="B6" s="16">
        <v>4</v>
      </c>
      <c r="C6" s="17" t="s">
        <v>92</v>
      </c>
      <c r="D6" s="17" t="s">
        <v>93</v>
      </c>
      <c r="E6" s="24"/>
      <c r="F6" s="16">
        <v>36</v>
      </c>
      <c r="G6" s="17" t="s">
        <v>134</v>
      </c>
      <c r="H6" s="17" t="s">
        <v>135</v>
      </c>
    </row>
    <row r="7" spans="2:8">
      <c r="B7" s="16">
        <v>5</v>
      </c>
      <c r="C7" s="17" t="s">
        <v>94</v>
      </c>
      <c r="D7" s="17" t="s">
        <v>95</v>
      </c>
      <c r="E7" s="24"/>
      <c r="F7" s="18" t="s">
        <v>40</v>
      </c>
      <c r="G7" s="17" t="s">
        <v>136</v>
      </c>
      <c r="H7" s="17" t="s">
        <v>137</v>
      </c>
    </row>
    <row r="8" spans="2:8">
      <c r="B8" s="16">
        <v>6</v>
      </c>
      <c r="C8" s="17" t="s">
        <v>96</v>
      </c>
      <c r="D8" s="17" t="s">
        <v>97</v>
      </c>
      <c r="E8" s="24"/>
      <c r="F8" s="16">
        <v>38</v>
      </c>
      <c r="G8" s="17" t="s">
        <v>138</v>
      </c>
      <c r="H8" s="17" t="s">
        <v>139</v>
      </c>
    </row>
    <row r="9" spans="2:8">
      <c r="B9" s="16">
        <v>7</v>
      </c>
      <c r="C9" s="17" t="s">
        <v>94</v>
      </c>
      <c r="D9" s="17" t="s">
        <v>95</v>
      </c>
      <c r="E9" s="24"/>
      <c r="F9" s="16">
        <v>39</v>
      </c>
      <c r="G9" s="17" t="s">
        <v>140</v>
      </c>
      <c r="H9" s="17" t="s">
        <v>141</v>
      </c>
    </row>
    <row r="10" spans="2:8">
      <c r="B10" s="16">
        <v>8</v>
      </c>
      <c r="C10" s="17" t="s">
        <v>98</v>
      </c>
      <c r="D10" s="17" t="s">
        <v>99</v>
      </c>
      <c r="E10" s="24"/>
      <c r="F10" s="16">
        <v>40</v>
      </c>
      <c r="G10" s="17" t="s">
        <v>142</v>
      </c>
      <c r="H10" s="17" t="s">
        <v>143</v>
      </c>
    </row>
    <row r="11" spans="2:8">
      <c r="B11" s="16">
        <v>9</v>
      </c>
      <c r="C11" s="17" t="s">
        <v>100</v>
      </c>
      <c r="D11" s="17" t="s">
        <v>101</v>
      </c>
      <c r="E11" s="24"/>
      <c r="F11" s="16">
        <v>41</v>
      </c>
      <c r="G11" s="17" t="s">
        <v>144</v>
      </c>
      <c r="H11" s="17" t="s">
        <v>145</v>
      </c>
    </row>
    <row r="12" spans="2:8">
      <c r="B12" s="16">
        <v>10</v>
      </c>
      <c r="C12" s="17" t="s">
        <v>98</v>
      </c>
      <c r="D12" s="17" t="s">
        <v>99</v>
      </c>
      <c r="E12" s="24"/>
      <c r="F12" s="16">
        <v>42</v>
      </c>
      <c r="G12" s="17" t="s">
        <v>146</v>
      </c>
      <c r="H12" s="17" t="s">
        <v>147</v>
      </c>
    </row>
    <row r="13" spans="2:8">
      <c r="B13" s="16">
        <v>11</v>
      </c>
      <c r="C13" s="19" t="s">
        <v>102</v>
      </c>
      <c r="D13" s="19" t="s">
        <v>103</v>
      </c>
      <c r="E13" s="25"/>
      <c r="F13" s="16">
        <v>43</v>
      </c>
      <c r="G13" s="17" t="s">
        <v>146</v>
      </c>
      <c r="H13" s="17" t="s">
        <v>147</v>
      </c>
    </row>
    <row r="14" spans="2:8">
      <c r="B14" s="16">
        <v>12</v>
      </c>
      <c r="C14" s="19" t="s">
        <v>104</v>
      </c>
      <c r="D14" s="19" t="s">
        <v>105</v>
      </c>
      <c r="E14" s="25"/>
      <c r="F14" s="18" t="s">
        <v>48</v>
      </c>
      <c r="G14" s="17" t="s">
        <v>148</v>
      </c>
      <c r="H14" s="17" t="s">
        <v>149</v>
      </c>
    </row>
    <row r="15" spans="2:8">
      <c r="B15" s="16">
        <v>13</v>
      </c>
      <c r="C15" s="17" t="s">
        <v>106</v>
      </c>
      <c r="D15" s="17" t="s">
        <v>107</v>
      </c>
      <c r="E15" s="24"/>
      <c r="F15" s="18" t="s">
        <v>50</v>
      </c>
      <c r="G15" s="17" t="s">
        <v>148</v>
      </c>
      <c r="H15" s="17" t="s">
        <v>149</v>
      </c>
    </row>
    <row r="16" spans="2:8">
      <c r="B16" s="16">
        <v>14</v>
      </c>
      <c r="C16" s="17" t="s">
        <v>108</v>
      </c>
      <c r="D16" s="17" t="s">
        <v>109</v>
      </c>
      <c r="E16" s="24"/>
      <c r="F16" s="18" t="s">
        <v>52</v>
      </c>
      <c r="G16" s="17" t="s">
        <v>148</v>
      </c>
      <c r="H16" s="17" t="s">
        <v>149</v>
      </c>
    </row>
    <row r="17" spans="2:8">
      <c r="B17" s="16">
        <v>15</v>
      </c>
      <c r="C17" s="17" t="s">
        <v>108</v>
      </c>
      <c r="D17" s="17" t="s">
        <v>109</v>
      </c>
      <c r="E17" s="24"/>
      <c r="F17" s="18" t="s">
        <v>54</v>
      </c>
      <c r="G17" s="17" t="s">
        <v>148</v>
      </c>
      <c r="H17" s="17" t="s">
        <v>149</v>
      </c>
    </row>
    <row r="18" spans="2:8">
      <c r="B18" s="16">
        <v>16</v>
      </c>
      <c r="C18" s="17" t="s">
        <v>108</v>
      </c>
      <c r="D18" s="17" t="s">
        <v>109</v>
      </c>
      <c r="E18" s="24"/>
      <c r="F18" s="18" t="s">
        <v>56</v>
      </c>
      <c r="G18" s="17" t="s">
        <v>150</v>
      </c>
      <c r="H18" s="17" t="s">
        <v>149</v>
      </c>
    </row>
    <row r="19" spans="2:8">
      <c r="B19" s="16">
        <v>17</v>
      </c>
      <c r="C19" s="17" t="s">
        <v>110</v>
      </c>
      <c r="D19" s="17" t="s">
        <v>111</v>
      </c>
      <c r="E19" s="24"/>
      <c r="F19" s="18" t="s">
        <v>58</v>
      </c>
      <c r="G19" s="17" t="s">
        <v>150</v>
      </c>
      <c r="H19" s="17" t="s">
        <v>149</v>
      </c>
    </row>
    <row r="20" spans="2:8">
      <c r="B20" s="18" t="s">
        <v>20</v>
      </c>
      <c r="C20" s="17" t="s">
        <v>112</v>
      </c>
      <c r="D20" s="17" t="s">
        <v>113</v>
      </c>
      <c r="E20" s="24"/>
      <c r="F20" s="18" t="s">
        <v>60</v>
      </c>
      <c r="G20" s="17" t="s">
        <v>148</v>
      </c>
      <c r="H20" s="17" t="s">
        <v>149</v>
      </c>
    </row>
    <row r="21" spans="2:8">
      <c r="B21" s="16">
        <v>18</v>
      </c>
      <c r="C21" s="17" t="s">
        <v>114</v>
      </c>
      <c r="D21" s="17" t="s">
        <v>115</v>
      </c>
      <c r="E21" s="24"/>
      <c r="F21" s="18" t="s">
        <v>62</v>
      </c>
      <c r="G21" s="17" t="s">
        <v>148</v>
      </c>
      <c r="H21" s="17" t="s">
        <v>149</v>
      </c>
    </row>
    <row r="22" spans="2:8">
      <c r="B22" s="18" t="s">
        <v>23</v>
      </c>
      <c r="C22" s="17" t="s">
        <v>116</v>
      </c>
      <c r="D22" s="17" t="s">
        <v>107</v>
      </c>
      <c r="E22" s="24"/>
      <c r="F22" s="18" t="s">
        <v>64</v>
      </c>
      <c r="G22" s="17" t="s">
        <v>148</v>
      </c>
      <c r="H22" s="17" t="s">
        <v>149</v>
      </c>
    </row>
    <row r="23" spans="2:8">
      <c r="B23" s="18" t="s">
        <v>25</v>
      </c>
      <c r="C23" s="17" t="s">
        <v>116</v>
      </c>
      <c r="D23" s="17" t="s">
        <v>107</v>
      </c>
      <c r="E23" s="24"/>
      <c r="F23" s="18" t="s">
        <v>66</v>
      </c>
      <c r="G23" s="17" t="s">
        <v>151</v>
      </c>
      <c r="H23" s="17" t="s">
        <v>152</v>
      </c>
    </row>
    <row r="24" spans="2:8">
      <c r="B24" s="18" t="s">
        <v>27</v>
      </c>
      <c r="C24" s="14" t="s">
        <v>117</v>
      </c>
      <c r="D24" s="14" t="s">
        <v>28</v>
      </c>
      <c r="E24" s="26"/>
      <c r="F24" s="18" t="s">
        <v>68</v>
      </c>
      <c r="G24" s="17" t="s">
        <v>153</v>
      </c>
      <c r="H24" s="17" t="s">
        <v>154</v>
      </c>
    </row>
    <row r="25" spans="2:8">
      <c r="B25" s="16">
        <v>19</v>
      </c>
      <c r="C25" s="17" t="s">
        <v>118</v>
      </c>
      <c r="D25" s="17" t="s">
        <v>119</v>
      </c>
      <c r="E25" s="24"/>
      <c r="F25" s="18" t="s">
        <v>70</v>
      </c>
      <c r="G25" s="17" t="s">
        <v>153</v>
      </c>
      <c r="H25" s="17" t="s">
        <v>154</v>
      </c>
    </row>
    <row r="26" spans="2:8">
      <c r="B26" s="16">
        <v>24</v>
      </c>
      <c r="C26" s="17" t="s">
        <v>120</v>
      </c>
      <c r="D26" s="17" t="s">
        <v>121</v>
      </c>
      <c r="E26" s="24"/>
      <c r="F26" s="18" t="s">
        <v>72</v>
      </c>
      <c r="G26" s="17" t="s">
        <v>155</v>
      </c>
      <c r="H26" s="17" t="s">
        <v>156</v>
      </c>
    </row>
    <row r="27" spans="2:8">
      <c r="B27" s="16">
        <v>25</v>
      </c>
      <c r="C27" s="17" t="s">
        <v>122</v>
      </c>
      <c r="D27" s="17" t="s">
        <v>123</v>
      </c>
      <c r="E27" s="24"/>
      <c r="F27" s="18" t="s">
        <v>74</v>
      </c>
      <c r="G27" s="17" t="s">
        <v>157</v>
      </c>
      <c r="H27" s="17" t="s">
        <v>158</v>
      </c>
    </row>
    <row r="28" spans="2:8">
      <c r="B28" s="16">
        <v>26</v>
      </c>
      <c r="C28" s="17" t="s">
        <v>124</v>
      </c>
      <c r="D28" s="17" t="s">
        <v>125</v>
      </c>
      <c r="E28" s="24"/>
      <c r="F28" s="18" t="s">
        <v>76</v>
      </c>
      <c r="G28" s="17" t="s">
        <v>159</v>
      </c>
      <c r="H28" s="17" t="s">
        <v>160</v>
      </c>
    </row>
    <row r="29" spans="2:8">
      <c r="B29" s="16">
        <v>28</v>
      </c>
      <c r="C29" s="17" t="s">
        <v>126</v>
      </c>
      <c r="D29" s="17" t="s">
        <v>127</v>
      </c>
      <c r="E29" s="26"/>
      <c r="F29" s="18" t="s">
        <v>78</v>
      </c>
      <c r="G29" s="17" t="s">
        <v>98</v>
      </c>
      <c r="H29" s="17" t="s">
        <v>99</v>
      </c>
    </row>
    <row r="30" spans="2:8">
      <c r="B30" s="16">
        <v>29</v>
      </c>
      <c r="C30" s="17" t="s">
        <v>128</v>
      </c>
      <c r="D30" s="17" t="s">
        <v>129</v>
      </c>
      <c r="E30" s="24"/>
      <c r="F30" s="18" t="s">
        <v>80</v>
      </c>
      <c r="G30" s="17" t="s">
        <v>98</v>
      </c>
      <c r="H30" s="17" t="s">
        <v>99</v>
      </c>
    </row>
    <row r="31" spans="2:8">
      <c r="B31" s="16">
        <v>30</v>
      </c>
      <c r="C31" s="17" t="s">
        <v>130</v>
      </c>
      <c r="D31" s="17" t="s">
        <v>131</v>
      </c>
      <c r="E31" s="24"/>
      <c r="F31" s="18" t="s">
        <v>82</v>
      </c>
      <c r="G31" s="17" t="s">
        <v>98</v>
      </c>
      <c r="H31" s="17" t="s">
        <v>99</v>
      </c>
    </row>
    <row r="32" spans="2:8">
      <c r="B32" s="16">
        <v>31</v>
      </c>
      <c r="C32" s="17" t="s">
        <v>132</v>
      </c>
      <c r="D32" s="17" t="s">
        <v>133</v>
      </c>
      <c r="E32" s="24"/>
      <c r="F32" s="27" t="s">
        <v>84</v>
      </c>
      <c r="G32" s="28" t="s">
        <v>98</v>
      </c>
      <c r="H32" s="28" t="s">
        <v>99</v>
      </c>
    </row>
    <row r="33" spans="2:8">
      <c r="B33" s="16">
        <v>32</v>
      </c>
      <c r="C33" s="17" t="s">
        <v>132</v>
      </c>
      <c r="D33" s="17" t="s">
        <v>133</v>
      </c>
      <c r="E33" s="24"/>
      <c r="F33" s="29"/>
      <c r="G33" s="29"/>
      <c r="H33" s="29"/>
    </row>
    <row r="34" spans="2:8">
      <c r="E34" s="2"/>
    </row>
    <row r="35" spans="2:8">
      <c r="E35" s="2"/>
    </row>
    <row r="36" spans="2:8">
      <c r="E36" s="2"/>
    </row>
    <row r="37" spans="2:8">
      <c r="E37" s="2"/>
    </row>
    <row r="38" spans="2:8">
      <c r="E38" s="2"/>
    </row>
    <row r="39" spans="2:8">
      <c r="E39" s="2"/>
    </row>
    <row r="40" spans="2:8">
      <c r="E40" s="2"/>
    </row>
    <row r="41" spans="2:8">
      <c r="E41" s="2"/>
    </row>
    <row r="42" spans="2:8">
      <c r="E42" s="2"/>
    </row>
    <row r="43" spans="2:8">
      <c r="E43" s="2"/>
    </row>
    <row r="44" spans="2:8">
      <c r="E44" s="2"/>
    </row>
    <row r="45" spans="2:8">
      <c r="E45" s="2"/>
    </row>
  </sheetData>
  <pageMargins left="0.7" right="0.7" top="0.75" bottom="0.75" header="0.3" footer="0.3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661017-5C3A-4B74-84F9-4E7B4CBC205F}"/>
</file>

<file path=customXml/itemProps2.xml><?xml version="1.0" encoding="utf-8"?>
<ds:datastoreItem xmlns:ds="http://schemas.openxmlformats.org/officeDocument/2006/customXml" ds:itemID="{5E5D4805-CD7D-4DA5-BC3B-9C6ACBC0FDC0}"/>
</file>

<file path=customXml/itemProps3.xml><?xml version="1.0" encoding="utf-8"?>
<ds:datastoreItem xmlns:ds="http://schemas.openxmlformats.org/officeDocument/2006/customXml" ds:itemID="{3170FA37-5E45-44E4-8672-94DED3DE97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2010-08-13T13:48:15Z</cp:lastPrinted>
  <dcterms:created xsi:type="dcterms:W3CDTF">2010-08-11T16:33:15Z</dcterms:created>
  <dcterms:modified xsi:type="dcterms:W3CDTF">2010-08-13T14:15:55Z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